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80" windowHeight="1170" tabRatio="913" activeTab="1"/>
  </bookViews>
  <sheets>
    <sheet name="summaryscsp" sheetId="1" r:id="rId1"/>
    <sheet name="scsp" sheetId="2" r:id="rId2"/>
    <sheet name="summarytsp" sheetId="3" r:id="rId3"/>
    <sheet name="tsp" sheetId="4" r:id="rId4"/>
  </sheets>
  <definedNames>
    <definedName name="_xlnm.Print_Area" localSheetId="1">'scsp'!$A$1:$J$393</definedName>
    <definedName name="_xlnm.Print_Area" localSheetId="0">'summaryscsp'!$A$1:$I$51</definedName>
    <definedName name="_xlnm.Print_Area" localSheetId="2">'summarytsp'!$A$1:$I$52</definedName>
    <definedName name="_xlnm.Print_Area" localSheetId="3">'tsp'!$A$1:$J$363</definedName>
    <definedName name="_xlnm.Print_Titles" localSheetId="1">'scsp'!$1:$5</definedName>
    <definedName name="_xlnm.Print_Titles" localSheetId="3">'tsp'!$1:$5</definedName>
  </definedNames>
  <calcPr fullCalcOnLoad="1"/>
</workbook>
</file>

<file path=xl/sharedStrings.xml><?xml version="1.0" encoding="utf-8"?>
<sst xmlns="http://schemas.openxmlformats.org/spreadsheetml/2006/main" count="1441" uniqueCount="938">
  <si>
    <t>f'k{k.k@ekxZn'kZu dsUnz dh LFkkiuk</t>
  </si>
  <si>
    <t>fcuk ys[kk'kh"kZd ds gqvk =`fViw.kZ ctV</t>
  </si>
  <si>
    <t>Hkou fuekZ.k</t>
  </si>
  <si>
    <t>xzkeh.k [ksydwn izfr;ksfxrk</t>
  </si>
  <si>
    <t>foosdkuUn ;wFk ,okMZ</t>
  </si>
  <si>
    <t>lsehukj@laxks"Bh</t>
  </si>
  <si>
    <t>lkaLd`frd dk;ZØe</t>
  </si>
  <si>
    <t>xzkeh.k ØhMkLFkyksa dk fuekZ.k</t>
  </si>
  <si>
    <t>O;kolkf;d izf'k{k.k</t>
  </si>
  <si>
    <t>lkgfld dk;ZØe</t>
  </si>
  <si>
    <t>xzkeh.k O;k;ke'kkyk fuekZ.k</t>
  </si>
  <si>
    <t>;qok egksRlo</t>
  </si>
  <si>
    <t>lekt lsok 'kkafr O;oLFkk</t>
  </si>
  <si>
    <t>e.Myh; izf'k{k.k dsUnkzsa dk izf'k{k.k</t>
  </si>
  <si>
    <t>ekuofnol</t>
  </si>
  <si>
    <t>lgdkjh lfefr;ksa dks vuqnku ftyk ;ks0</t>
  </si>
  <si>
    <t>lgdkjh Ø;&amp;foØ; ;kstuk ftyk ;ks0</t>
  </si>
  <si>
    <t>e`nk ,oa ty laj{k.k dk;ZØe jk-ls-</t>
  </si>
  <si>
    <t>e`nk ,oa ty laj{k.k dk;Zdze jk-ls-</t>
  </si>
  <si>
    <t>ty laHkj.k ;kstuk jk-ls-</t>
  </si>
  <si>
    <t>ifj{k.kkFkhZ d`"kd</t>
  </si>
  <si>
    <t>tkjh Lohd`fr ds lkis{k O;; dk izfr'kr</t>
  </si>
  <si>
    <t>VqukZesaV</t>
  </si>
  <si>
    <t>'kgjh LokLF; lsok, ,yksiSfFkd fpfdRlky;</t>
  </si>
  <si>
    <t>uydwi fuekZ.k ,oa lqn`&lt;+hdj.k jkT; ;kstuk</t>
  </si>
  <si>
    <t>jktdh; ,yksiSfFkd fpfdRlky;ksa dk Hkou fu-</t>
  </si>
  <si>
    <t>tutkfr vk-i-fo- fuekZ.k ckyd</t>
  </si>
  <si>
    <t>tutkfr Nk=koklksa dk fuekZ.k ckyd</t>
  </si>
  <si>
    <t>uxjh; gS.M iEiksa dk vf/k"Bku ftyk ;kstuk</t>
  </si>
  <si>
    <t>uxjh; is;ty rFkk tyksRlkj.k jkT; ;kstuk</t>
  </si>
  <si>
    <t>mijksDr ;kstukvksa gsrq ftyk ;kstuk</t>
  </si>
  <si>
    <t>;wfuV</t>
  </si>
  <si>
    <t>uxjh; voLFkkiuk dk lqn`&lt;+hdj.k ¼okg~; l0½</t>
  </si>
  <si>
    <t xml:space="preserve">ykHkkfUor d`"kd </t>
  </si>
  <si>
    <t>ykHkkfFkZ;ksa dh la[;k</t>
  </si>
  <si>
    <t>tutkfr ykHkkFkhZ</t>
  </si>
  <si>
    <t>nqX/k mikZtu</t>
  </si>
  <si>
    <t>xzkeh.k {ksa=ksa esa nqX/k lg0 dk lqn`&lt;+hdj.k ft-;ks-</t>
  </si>
  <si>
    <t>Msjh fodkl ;kstuk jk-;ks-</t>
  </si>
  <si>
    <t>izk0Lok0 dsUnzks dk Hkou fuekZ.k</t>
  </si>
  <si>
    <t>midsanzks ds Hkouksa dk fuekZ.k</t>
  </si>
  <si>
    <t>LokLF; midsUnzks dh LFkkiuk¼jkT; lsDVj½</t>
  </si>
  <si>
    <t>laLFkku</t>
  </si>
  <si>
    <t>ifjO;; ds lkis{k ctV izkfo/kku dk izfr'kr</t>
  </si>
  <si>
    <t>f'k{k.k ekxZ n'kZu dsUnzks ckxs'oj] gfj}kj] fVgjh] :nziz;kx ,oa pEikor dh LFkkiuk</t>
  </si>
  <si>
    <t>f'k{k.k ekxZ n'kZu dsUnzks ckxs'oj] gfj}kj] fVgjh] :nziz;kx ,oa pEikor dh LFkkiuk ¼lsok;kstu½</t>
  </si>
  <si>
    <t>izf'k{k.k gsrq vkbZ-Vh-vkbZ [kksyuk ¼izf'k{k.k½</t>
  </si>
  <si>
    <t>ugj fuekZ.k ,oa lqn`&lt;+hdj.k ftyk lsDVj</t>
  </si>
  <si>
    <t>vuqlwfpr tkfr ds fy;s ugj fuekZ.k jk- ;ks0</t>
  </si>
  <si>
    <t>e/kqeD[kh ikyu jk-ls-</t>
  </si>
  <si>
    <t>m|kuksa dh ?ksjokM+ ;kstuk jk-;ks-</t>
  </si>
  <si>
    <t>izzns'k ds vuqlwfpr tkfr ds ckgqY; {ks=ksa esa vakS|kfud fodkl ftyk ;kstuk</t>
  </si>
  <si>
    <t>Qy lCth;ksa izlaLdj.k dh ;kstuk ft-;ks-</t>
  </si>
  <si>
    <t>mUur fdLe ds jksi.k lkexzh ds mRiknu@ikS/kky; vkfn ft-;ks-</t>
  </si>
  <si>
    <t>js'ke mRiknu izpkj izlkj ftyk ;kstuk</t>
  </si>
  <si>
    <t>ikS/k'kkyk fodkl ,oa Qy iÍh fodkl ftyk-;ks-</t>
  </si>
  <si>
    <t>izzns'k ds vuqlwfpr tutkfr ds ckgqY; {ks=ksa esa vkS|kfud fodkl jk-;ks-</t>
  </si>
  <si>
    <t>e/kqeD[kh ikyu dh ;kstuk jk-;ks-</t>
  </si>
  <si>
    <t>jktdh; m|kuksa dk lqn`&lt;+hdj.k jk-;ks-</t>
  </si>
  <si>
    <t>m|kuks dh ?ksjokM ;kstuk jk-;ks-</t>
  </si>
  <si>
    <t>l?ku ,oa cSeksleh lCth mRiknu dk fodkl jk-;ks-</t>
  </si>
  <si>
    <t>gksE;ksiSfFkd fpfdRlky; dh LFkkiuk</t>
  </si>
  <si>
    <t>d`f=e xHkkZ/kku dsUnzksa dk lqn`&lt;hdj.k ,oa LFkk-</t>
  </si>
  <si>
    <t xml:space="preserve">d`f=e xHkkZ- ls mRiUu larfr </t>
  </si>
  <si>
    <t>la- yk[k esa</t>
  </si>
  <si>
    <t>;=ksa dh la[;k</t>
  </si>
  <si>
    <t>fefuvkaxuckM+h dsUnzksa dh LFkkiuk</t>
  </si>
  <si>
    <t>fefuvkaxuckM+h ds- dh LFkkiuk</t>
  </si>
  <si>
    <t>mRrjk[k.M gFkdj?kk ,oa gLrf'kYi fodkl ifj"kn dks lgk;rk jk-ls-</t>
  </si>
  <si>
    <t>m|ferk fodkl izf'k{k.k dk;ZØe ft-ls-</t>
  </si>
  <si>
    <t>O;fDrxr m|fe;ksa dks miknku¼[kknh½ ft-ls-</t>
  </si>
  <si>
    <t>Åu cSad dh LFkkiuk ft-ls-</t>
  </si>
  <si>
    <t>gksE;ksiSfFkd fpfdRlky; Hkou fuekZ.k</t>
  </si>
  <si>
    <t>xzkeh.k [ksydqn izfr;ksfxrk</t>
  </si>
  <si>
    <t>uxjh; voLFkkiuk dk lqn`&lt;+hdj.k&amp;,-Mh-oh- bZ-,-ih-</t>
  </si>
  <si>
    <t>mjsMk@usMk ds fy;s vuqnku ftyk ;kstuk</t>
  </si>
  <si>
    <r>
      <t>loZ f'k{kk vfHk;ku¼35</t>
    </r>
    <r>
      <rPr>
        <sz val="12"/>
        <rFont val="Times New Roman"/>
        <family val="1"/>
      </rPr>
      <t>%</t>
    </r>
    <r>
      <rPr>
        <sz val="14"/>
        <rFont val="Kruti Dev 010"/>
        <family val="0"/>
      </rPr>
      <t xml:space="preserve"> jkT;ka'k½</t>
    </r>
  </si>
  <si>
    <t>vVy vkn'kZ xzke ;kstuk gsrq foRrh; lgk;rk</t>
  </si>
  <si>
    <t>vkbZQsM ckg~; lgk;frr ;kstuk vkb-,Q-,-Mh-</t>
  </si>
  <si>
    <t>mjsMk ds fy;s vuqnku</t>
  </si>
  <si>
    <t>ckcw txthoujke ckfydk Nk=kokl fuekZ.k</t>
  </si>
  <si>
    <t>vuq-tkfr Nk=kokl fuekZ.k&amp;ckyd</t>
  </si>
  <si>
    <t>funs'kky; Hkou dk fuekZZ.k</t>
  </si>
  <si>
    <t>fiVdqy dks vkj0bZ0lh0_.k ds lkis{k va'kiwath</t>
  </si>
  <si>
    <t>eq[;ea=h xzkeh.k lM+d la;kstu ;kstuk</t>
  </si>
  <si>
    <t>eq[;ea=h xzkeh.k lsrq la;kstu ;kstuk</t>
  </si>
  <si>
    <t>vuq0tkfr lnL;ksa dks C;kt jfgr _.k</t>
  </si>
  <si>
    <t>izfr;ksfxrkvksa dk vk;kstu</t>
  </si>
  <si>
    <t>,dyO; vkoklh; fo|ky; dk lapkyu</t>
  </si>
  <si>
    <t>cky etnwj gsrq f'k{kk ,oa iquokZl ¼Je½</t>
  </si>
  <si>
    <t>cU/kqok etnwjksa dh igpku ,oa iquokZl ¼Je½</t>
  </si>
  <si>
    <t>cky etnwjksa dh igpku ,oa iquokZl ¼Je½</t>
  </si>
  <si>
    <t>,l-lh- ds ykHkkfFkZ;ksa gsrq MªkbZfoax izf'k{k.k</t>
  </si>
  <si>
    <t xml:space="preserve">jktdh; m|kuksa dk lqn`&lt;+hdj.k </t>
  </si>
  <si>
    <t>jkT;lsok iwoZ ijh{kk izf'k{k.k&amp;jkT; lsDVj</t>
  </si>
  <si>
    <t>jkT;lsok iwoZ ijh{kk izf'k{k.k&amp;lh-,l-,l-</t>
  </si>
  <si>
    <t>vuqlwfpr tutkfr fodkl ifj"kn dh LFkkiuk</t>
  </si>
  <si>
    <t>tutkfr funs'kky; fuekZ.k</t>
  </si>
  <si>
    <r>
      <t xml:space="preserve"> okf"kZd ;kstuk 2010&amp;11 ds vUrxZr </t>
    </r>
    <r>
      <rPr>
        <b/>
        <sz val="16"/>
        <color indexed="16"/>
        <rFont val="Kruti Dev 010"/>
        <family val="0"/>
      </rPr>
      <t xml:space="preserve">,l-lh-,l-ih- </t>
    </r>
    <r>
      <rPr>
        <b/>
        <sz val="16"/>
        <color indexed="12"/>
        <rFont val="Kruti Dev 010"/>
        <family val="0"/>
      </rPr>
      <t>esa foHkkxokj çxfr dk lkjka'k</t>
    </r>
  </si>
  <si>
    <t>okf"kZd ;kstuk 2010&amp;11 ds vUrxZr ,l0lh0,l0ih0 dk izxfr fooj.k</t>
  </si>
  <si>
    <t>okf"kZd ;kstuk 2010&amp;11 ds vUrxZr Vh0,l0ih0 dk izxfr fooj.k</t>
  </si>
  <si>
    <r>
      <t xml:space="preserve"> okf"kZd ;kstuk 2010&amp;11 ds vUrxZr </t>
    </r>
    <r>
      <rPr>
        <b/>
        <sz val="16"/>
        <color indexed="16"/>
        <rFont val="Kruti Dev 010"/>
        <family val="0"/>
      </rPr>
      <t>Vh-,l-ih-</t>
    </r>
    <r>
      <rPr>
        <b/>
        <sz val="16"/>
        <color indexed="12"/>
        <rFont val="Kruti Dev 010"/>
        <family val="0"/>
      </rPr>
      <t xml:space="preserve"> esa foHkkxokj çxfr dk lkjka'k</t>
    </r>
  </si>
  <si>
    <t xml:space="preserve"> okf"kZd ;kstuk 2010&amp;11 ds vUrxZr Vh-,l-ih- esa foHkkxokj çxfr dk lkjka'k</t>
  </si>
  <si>
    <t xml:space="preserve">[kk|kUu lqj{kk dk;Zdze </t>
  </si>
  <si>
    <t>iz/kkuea=h xzkeh.k lM+d ;kstukUrxZr fufeZr lM+dksa dh ejEer@vuqj{k.k</t>
  </si>
  <si>
    <t>tutkfr Nk=koklksa esa voLFkkiuk lqfo/kkvksa dk mPphdj.k</t>
  </si>
  <si>
    <t>tutkfr vk0i0fo|ky;ksaa esa voLFkkiuk lqfo/kkvksa dk mPphdj.k</t>
  </si>
  <si>
    <t>tutkfr vkbZ0Vh0vkbZ0 esa voLFkkiuk lqfo/kkvksa dk mPphdj.k</t>
  </si>
  <si>
    <t>iz/kkuea=h xzkeh.k lM+d ;kstuk esa vkf/kD; O;; dk Hkqxrku</t>
  </si>
  <si>
    <t>fiVdqy dks vkj0bZ0lh0 _.k ds lkis{k va'kiwath</t>
  </si>
  <si>
    <t xml:space="preserve">ty laxzg.k ds izksRlkgu gsrq rFkk lCth] Qy ,oa Qwy mRiknu gsrq lw{e flapkbZ </t>
  </si>
  <si>
    <t>jk"Vªh; d`f"k fodkl ;kstuk</t>
  </si>
  <si>
    <t xml:space="preserve">fuoZy vkokl ;kstuk </t>
  </si>
  <si>
    <t xml:space="preserve">iz/kku ea=h lM+d ;kstuk vkf/kD; Hkqxrku </t>
  </si>
  <si>
    <t>iz-ea-l-;ks- esa fufeZr lM+dksa dk vuqj{k.k</t>
  </si>
  <si>
    <r>
      <t xml:space="preserve">DPTRP </t>
    </r>
    <r>
      <rPr>
        <sz val="14"/>
        <rFont val="Kruti Dev 010"/>
        <family val="0"/>
      </rPr>
      <t>ds vUrxZr fuos'k</t>
    </r>
  </si>
  <si>
    <t>nwu fo'ofo|ky;</t>
  </si>
  <si>
    <t xml:space="preserve">dqekW;q fo'ofo|ky; dks vuqnku </t>
  </si>
  <si>
    <t>mPp f'k{kk funs'kky;</t>
  </si>
  <si>
    <t>,l-lh- O;fDr;ksa gsrq ijEijkxr ok| rFkk os'kHkw"kk Ø; ;kstuk</t>
  </si>
  <si>
    <t xml:space="preserve">u;s vk;qosZfnd fpfdRlky; dh LFkkiuk jk-ls- </t>
  </si>
  <si>
    <t>u;s vk;qosZfnd fpfdRlky; dh LFkkiuk ft-;ks-</t>
  </si>
  <si>
    <t>igkM+h {ks=ksa esa xSl dusD'ku</t>
  </si>
  <si>
    <t>;ksx¼[kk| ,oa jln foHkkx½</t>
  </si>
  <si>
    <t>nk;h gsrq ekuns;</t>
  </si>
  <si>
    <r>
      <t xml:space="preserve">ugjks dk fuekZ.k lh-,l-,l- </t>
    </r>
    <r>
      <rPr>
        <sz val="12"/>
        <rFont val="Times New Roman"/>
        <family val="1"/>
      </rPr>
      <t xml:space="preserve">AIBP </t>
    </r>
    <r>
      <rPr>
        <sz val="14"/>
        <rFont val="Kruti Dev 010"/>
        <family val="0"/>
      </rPr>
      <t>ls iksf"kr</t>
    </r>
  </si>
  <si>
    <t>xzkeh.k {ksa=ksa esa nqX/k lgdkfjrk dk lqn`&lt;+hdj.k</t>
  </si>
  <si>
    <t>ckal iztkfr;ksa dk jksi.k</t>
  </si>
  <si>
    <t>pkyw fuekZ.k</t>
  </si>
  <si>
    <t xml:space="preserve">;ksx ¼rduhdh f'k{kk½%&amp; </t>
  </si>
  <si>
    <t>tykxe izcU/k</t>
  </si>
  <si>
    <t>gksE;ksiSfFkd</t>
  </si>
  <si>
    <t>vk;qosZfnd</t>
  </si>
  <si>
    <t>lksyj FkeZy</t>
  </si>
  <si>
    <t>dksfpax</t>
  </si>
  <si>
    <t>egkfo|ky;ks dk lqn`&lt;hdj.k</t>
  </si>
  <si>
    <t>bUMksj gky ,oa gkLVy fuekZ.k</t>
  </si>
  <si>
    <t>ck;ksekl vk/kkfjr ;kstuk gsrq mjsMk ds fy;s vuqnku</t>
  </si>
  <si>
    <t>xzkeh.k fo|qrhdj.k</t>
  </si>
  <si>
    <t>lekt lsok@'kkafr lqj{kk</t>
  </si>
  <si>
    <t>uxj fodkl</t>
  </si>
  <si>
    <t>bZ-dk- ?kqMnkSMh] ikSM+h dks vuqnku</t>
  </si>
  <si>
    <t xml:space="preserve">30-is;ty foHkkx
</t>
  </si>
  <si>
    <t>baMksj gky o gkLVy fuekZ.k</t>
  </si>
  <si>
    <t>midsUnzks dk fuekZ.k</t>
  </si>
  <si>
    <t>YkkHkkFkhZ</t>
  </si>
  <si>
    <t>;ksx ¼csfld f'k{kk½</t>
  </si>
  <si>
    <t>jktdh; ek/;fed fo|ky; dh LFkkiuk</t>
  </si>
  <si>
    <t>;ksx ¼ek/;fed f'k{kk½</t>
  </si>
  <si>
    <t>Åu cSad dh LFkkiuk ¼[kknh½</t>
  </si>
  <si>
    <t>ykHkkfUor</t>
  </si>
  <si>
    <t>jkT; lsDVj ;kstuk</t>
  </si>
  <si>
    <t>cká lgk;frr</t>
  </si>
  <si>
    <t xml:space="preserve">ftyk lsDVj ;kstuk;sa </t>
  </si>
  <si>
    <t xml:space="preserve"> la[;k yk[k esa</t>
  </si>
  <si>
    <t>la[;k yk[k esa</t>
  </si>
  <si>
    <t>;ksx ¼lwpuk ,oa yksd lEidZ foHkkx½ %&amp;</t>
  </si>
  <si>
    <t xml:space="preserve">e/;kg~u Hkkstu ;kstuk </t>
  </si>
  <si>
    <t>loZ f'k{kk vfHk;ku</t>
  </si>
  <si>
    <t>;ksx csfld f'k{kk%&amp;</t>
  </si>
  <si>
    <t>e/;kg~u Hkkstu ;kstuk</t>
  </si>
  <si>
    <t>ek0fo0 Hkou fuekZ.k</t>
  </si>
  <si>
    <t>summary-scsp</t>
  </si>
  <si>
    <t>csfld f'k{kk foHkkx</t>
  </si>
  <si>
    <t>ek/;fed f'k{kk foHkkx</t>
  </si>
  <si>
    <t>[ksy foHkkx</t>
  </si>
  <si>
    <t>dyk ,oa laLd`fr foHkkx</t>
  </si>
  <si>
    <t>izf'k{k.k ,oa lsok;kstu foHkkx</t>
  </si>
  <si>
    <t>mPp f'k{kk foHkkx</t>
  </si>
  <si>
    <t>rduhdh f'k{kk foHkkx</t>
  </si>
  <si>
    <t>uxj fodkl foHkkx</t>
  </si>
  <si>
    <t>Ø-la-</t>
  </si>
  <si>
    <t>pkjk fodkl dk;ZØe dk l?kuhdj.k ,oa l?ku fodkl</t>
  </si>
  <si>
    <t>lgdkjh lgHkkfxrk ;kstuk</t>
  </si>
  <si>
    <t>efgyk cpr lewg xfBr djus ,oa izf'k{k.k gsrq vuqnku</t>
  </si>
  <si>
    <t>y?kq ty fo|qr ,oa lq/kkj ?kjkV ;kstuk</t>
  </si>
  <si>
    <t>xzkeh.k ÅtkZ rduhdh gsrq mjsMk dks lgk;rk ftyk ;kstuk</t>
  </si>
  <si>
    <t>xzkeh.k ÅtkZ rduhdh gsrq mjsMk dks lgk;rk jkT; ;kstuk</t>
  </si>
  <si>
    <t>lksyj QksVks oksYVkbd gsrq mjsMk dks lgk;rk</t>
  </si>
  <si>
    <t>y?kq ty fo|qr ,oa lq/kkfjr ?kjkV ;kstuk</t>
  </si>
  <si>
    <t>93&amp;mjsMk ds fy;s vuqnku</t>
  </si>
  <si>
    <t>0391&amp;mjsMk ds fy;s vuqnku</t>
  </si>
  <si>
    <t>xzkeh.k ÅtkZ rduhdh gsrq mjsMk dks lgk;rk jkT; lsDVj</t>
  </si>
  <si>
    <t>;ksx ¼nqX/k fodkl foHkkx½%&amp;</t>
  </si>
  <si>
    <t>;ksx¼;qok dY;k.k foHkkx½ %&amp;</t>
  </si>
  <si>
    <t>;ksx¼dyk ,oa laLd`fr foHkkx½ %&amp;</t>
  </si>
  <si>
    <t>;ksx¼fpfdRlk foHkkx½ %&amp;</t>
  </si>
  <si>
    <t>;ksx ¼uxj fodkl foHkkx½ %&amp;</t>
  </si>
  <si>
    <t>;ksx ¼xUuk fodkl foHkkx½%&amp;</t>
  </si>
  <si>
    <t>3-xUuk fodkl foHkkx</t>
  </si>
  <si>
    <t>pkjk fodkl dk;ZØe dk lqn`Mhdj.k</t>
  </si>
  <si>
    <t>4- fQYM fVªi</t>
  </si>
  <si>
    <t>ikVZVkbe nkbZ dk ekuns;</t>
  </si>
  <si>
    <t>Nk=</t>
  </si>
  <si>
    <t>izkFkfed fo|ky;ksa dk fodkl ,oa lqn`&lt;hdj.k</t>
  </si>
  <si>
    <t>;ksx ¼mPp f'k{kk foHkkx½</t>
  </si>
  <si>
    <t>;ksx ¼f'k{kk foHkkx½ %&amp;</t>
  </si>
  <si>
    <t>;ksx¼[ksy foHkkx½ %&amp;</t>
  </si>
  <si>
    <t>;ksx¼is;ty foHkkx½ %&amp;</t>
  </si>
  <si>
    <r>
      <t xml:space="preserve">js'ke mRiknu izpkj izlkj </t>
    </r>
    <r>
      <rPr>
        <b/>
        <sz val="14"/>
        <rFont val="Kruti Dev 010"/>
        <family val="0"/>
      </rPr>
      <t>¼ftyk lsDVj½</t>
    </r>
  </si>
  <si>
    <t>tSfod js'ke fodkl ;kstuk</t>
  </si>
  <si>
    <t>1 izf'k{k.k</t>
  </si>
  <si>
    <t>;ksx ¼i'kqikyu foHkkx½ %&amp;</t>
  </si>
  <si>
    <t>mRrjkapy lkoZHkkSe jks0 ;kstuk</t>
  </si>
  <si>
    <t>;ksx¼ÅtkZ @ty fo|qr fuxe mjsMk½ %&amp;</t>
  </si>
  <si>
    <t>vk;qosZfnd foHkkx</t>
  </si>
  <si>
    <t>flapkbZ foHkkx</t>
  </si>
  <si>
    <t xml:space="preserve">1- d`f"k foHkkx
</t>
  </si>
  <si>
    <t xml:space="preserve">2- m|ku ,oa js'ke foHkkx
</t>
  </si>
  <si>
    <t xml:space="preserve">4-tykxe izcU/ku 
</t>
  </si>
  <si>
    <r>
      <t xml:space="preserve">izkFkfed LokLF; dsaUnzks dk fuekZ.k </t>
    </r>
    <r>
      <rPr>
        <sz val="12"/>
        <rFont val="Times New Roman"/>
        <family val="1"/>
      </rPr>
      <t>PHC</t>
    </r>
  </si>
  <si>
    <t>3- xUuk fodkl foHkkx</t>
  </si>
  <si>
    <t>,SyksiSfFkd</t>
  </si>
  <si>
    <t xml:space="preserve">5-i'kqikyu foHkkx
</t>
  </si>
  <si>
    <t xml:space="preserve">6-nqX/k fodkl foHkkx 
</t>
  </si>
  <si>
    <t xml:space="preserve">7-eRL; ikyu foHkkx
</t>
  </si>
  <si>
    <t xml:space="preserve">8-ou foHkkx
</t>
  </si>
  <si>
    <t xml:space="preserve">LokLF; ,oa fpfdRlk foHkkx
</t>
  </si>
  <si>
    <t>uydwi iEi lsVksa dk ÅthZdj.k</t>
  </si>
  <si>
    <t>ek/;fed fo|ky;ksa ds Hkou fuekZ.k</t>
  </si>
  <si>
    <t>lM+d@lssrq pkyw dk;Z</t>
  </si>
  <si>
    <t>gkSt fuekZ.k</t>
  </si>
  <si>
    <t xml:space="preserve">i'kqfpfdRlk </t>
  </si>
  <si>
    <t>xzkeh.k m|fe;ksa ds fy, O;kt mRiknku ¼[kknh½</t>
  </si>
  <si>
    <t>nokiku fd;s i'kqvksa dh la[;k</t>
  </si>
  <si>
    <t>HksMksa dh la[;k ftUgsa nok fiykbZ xbZ</t>
  </si>
  <si>
    <t>lM+d@Hkou@iqy vkfn gsrq Hkwfe vf/k-</t>
  </si>
  <si>
    <t>lkekftd lqj{kk rFkk dY;k.k</t>
  </si>
  <si>
    <t>;ksx % lekftd lqj{kk rFkk dY;k.k</t>
  </si>
  <si>
    <t>;ksx¼lekt dY;k.k½  %&amp;</t>
  </si>
  <si>
    <t>;ksx ¼lekftd lqj{kk rFkk dY;k.k½ %&amp;</t>
  </si>
  <si>
    <t>;ksx ¼lekt dY;k.k foHkkx½%&amp;</t>
  </si>
  <si>
    <t>vuq-tkfr ckgqY; {ks=ksa esa voLFkkiuk lqfo/kk&amp;iwathxr</t>
  </si>
  <si>
    <t>vkbZ-Vh-Mh-ih- ds varxZr lgk;rk</t>
  </si>
  <si>
    <t>u;s xzkeh.k midsUnzks dh LFkkiuk</t>
  </si>
  <si>
    <r>
      <t xml:space="preserve">izkFkfed LokLF; dsaUnzks dh LFkkiuk </t>
    </r>
    <r>
      <rPr>
        <sz val="12"/>
        <rFont val="Times New Roman"/>
        <family val="1"/>
      </rPr>
      <t>PHC</t>
    </r>
  </si>
  <si>
    <r>
      <t xml:space="preserve">lkeqnkf;d LokLF; dsUnzks dh LFkkiuk </t>
    </r>
    <r>
      <rPr>
        <sz val="12"/>
        <rFont val="Times New Roman"/>
        <family val="1"/>
      </rPr>
      <t>CHC</t>
    </r>
  </si>
  <si>
    <t>u;s dk;Z</t>
  </si>
  <si>
    <t>fo'o fo|ky; ,oa mPp f'k{kk egkfo|ky; Nk=kokl fuekZ.k</t>
  </si>
  <si>
    <t>;ksx ¼rduhdh f'k{kk foHkkx½ %&amp;</t>
  </si>
  <si>
    <t>tutkfr vkbZ-Vh-vkbZ- vf/k"Bku</t>
  </si>
  <si>
    <t>tutkfr vkbZ-Vh-vkbZ- esa fuekZ.k dk;Z</t>
  </si>
  <si>
    <t>uhfrek.kk ?kkVh lfefr ds lkeqnkf;d Hkou fuekZ.k</t>
  </si>
  <si>
    <t>tykxe fodkl ifj;kstuk</t>
  </si>
  <si>
    <t>nhu n;ky mRrjk[k.M xzkeh.k vkokl ;kstuk</t>
  </si>
  <si>
    <t>lksyj QksVksa oksYVkbZd dk;ZØe gsrq mjsMk dks lgk;rk</t>
  </si>
  <si>
    <t>lksyj ,uthZ dk;ZØe gsrq mjsMk dks vuqnku</t>
  </si>
  <si>
    <t>va'knk;h vk/kkj ij vUrj xzkeh.k lM+d fuekZ.k ;kstuk ¼ftyk ;ks0½</t>
  </si>
  <si>
    <t>jkT; ljdkj }kjk futh lgHkkfxrk vk/kkj ij fofHkUu LokLF; dk;ZØeksa dk lapkyu</t>
  </si>
  <si>
    <t>fdlku esyk izn'kZuh dk vk;kstu foKkiu iz-</t>
  </si>
  <si>
    <t>vuq-tkfr ckgqY; {ks=ksa esa voLFkkiuk lqfo/kk&amp;jktLo</t>
  </si>
  <si>
    <t>[kk| ,oa jln foHkkx</t>
  </si>
  <si>
    <t>;ksx flapkbZ foHkkx</t>
  </si>
  <si>
    <t>;ksx ¼iapk;rh jkt foHkkx½%&amp;</t>
  </si>
  <si>
    <t>jktho xka/kh iapk;r ?kj fuekZ.k</t>
  </si>
  <si>
    <t>;ksx¼d`f"k ,oa lEcfU/kr foHkkx½</t>
  </si>
  <si>
    <t>fdeh-</t>
  </si>
  <si>
    <t>i'kq lsok dsUnzksa dh LFkkiuk</t>
  </si>
  <si>
    <t xml:space="preserve">;ksx ¼fo-fo- rFkk mPprj f'k{kk½%&amp; </t>
  </si>
  <si>
    <t>jk"Vªh; xzkeh.k jkstxkj xkjUVh ;kstuk</t>
  </si>
  <si>
    <t>yk[k eS0Vu</t>
  </si>
  <si>
    <t>o`{kkjksi.k</t>
  </si>
  <si>
    <t>ckxku j[kj[kko</t>
  </si>
  <si>
    <t>2- e/;dkyhu _.k forj.k</t>
  </si>
  <si>
    <t>3- lnL;rk o`f)</t>
  </si>
  <si>
    <t>4-v'ka/ku o`f)</t>
  </si>
  <si>
    <t>mRrjkapy gFkdj?kk ,oa gLrf'kYi fodkl ifj"kn dks lgk;rk</t>
  </si>
  <si>
    <t>2-eksVj ekxZ uo fuekZ.k</t>
  </si>
  <si>
    <t>;ksx ¼izf'k{k.k ,oa lsok;kstu foHkkx½%&amp;</t>
  </si>
  <si>
    <t>;ksx¼izf'k{k.k ,oa lsok;kstu foHkkx½ %&amp;</t>
  </si>
  <si>
    <t>u0</t>
  </si>
  <si>
    <t>1- eksVj ekxZ uo fuekZ.k</t>
  </si>
  <si>
    <t>d`f"k rduhdh gLrkUrj.k ftyk ;ks0</t>
  </si>
  <si>
    <t>3- eksVj lsrq</t>
  </si>
  <si>
    <t>2- iqu% fuekZ.k ,oa lq/kkj</t>
  </si>
  <si>
    <t>u-</t>
  </si>
  <si>
    <t>{ks= iapk;r fodkl fuf/k</t>
  </si>
  <si>
    <t>cqDlk ,oa vkfne tutkfr fodkl¼dsUnz iqjksfu/kkfur½</t>
  </si>
  <si>
    <t>vkfnetutkfr;ks ds fodkl dh ;kstuk</t>
  </si>
  <si>
    <t>tutkfr {ks=ksa esa voLFkkiuk lqfo/kk dk fodkl</t>
  </si>
  <si>
    <t>cky fodkl 6 ekg ls 3 o"kZ</t>
  </si>
  <si>
    <t>cky fodkl 3 o"kZ ls 6 o"kZ</t>
  </si>
  <si>
    <r>
      <t>Lo.kZ t;Urh xzke Lojkstxkj ;kstuk ¼75</t>
    </r>
    <r>
      <rPr>
        <sz val="12"/>
        <rFont val="Times New Roman"/>
        <family val="1"/>
      </rPr>
      <t>%</t>
    </r>
    <r>
      <rPr>
        <sz val="14"/>
        <rFont val="Kruti Dev 010"/>
        <family val="0"/>
      </rPr>
      <t>ds-l-½</t>
    </r>
  </si>
  <si>
    <t>1-tSfod [kkn mRiknu</t>
  </si>
  <si>
    <t>1- 'kgrwr ikS/k</t>
  </si>
  <si>
    <t>dsUnziksf"kr dSVsfyfVd ;kstuk</t>
  </si>
  <si>
    <t>1- oL=ksRiknu</t>
  </si>
  <si>
    <t>ikS/k'kkyk vf/k"Bkiu</t>
  </si>
  <si>
    <t>gsDVs;j</t>
  </si>
  <si>
    <r>
      <t>bfUnjk vkokl ;kstuk ¼75</t>
    </r>
    <r>
      <rPr>
        <sz val="12"/>
        <rFont val="Times New Roman"/>
        <family val="1"/>
      </rPr>
      <t>%</t>
    </r>
    <r>
      <rPr>
        <sz val="14"/>
        <rFont val="Kruti Dev 010"/>
        <family val="0"/>
      </rPr>
      <t>ds-l-½</t>
    </r>
  </si>
  <si>
    <t>jkT; _.k lg vuqnku xzkeh.k vkokl ;kstuk</t>
  </si>
  <si>
    <r>
      <t>Lo.kZ t;Urh xzke Lojkstxkj ;kstuk ¼75</t>
    </r>
    <r>
      <rPr>
        <sz val="12"/>
        <rFont val="Times New Roman"/>
        <family val="1"/>
      </rPr>
      <t>%</t>
    </r>
    <r>
      <rPr>
        <sz val="14"/>
        <rFont val="Kruti Dev 010"/>
        <family val="0"/>
      </rPr>
      <t xml:space="preserve"> ds-l-½</t>
    </r>
  </si>
  <si>
    <r>
      <t>bfUnjk vkokl ;kstuk ¼75</t>
    </r>
    <r>
      <rPr>
        <sz val="12"/>
        <rFont val="Times New Roman"/>
        <family val="1"/>
      </rPr>
      <t>%</t>
    </r>
    <r>
      <rPr>
        <sz val="14"/>
        <rFont val="Kruti Dev 010"/>
        <family val="0"/>
      </rPr>
      <t xml:space="preserve"> ds-l-½</t>
    </r>
  </si>
  <si>
    <t xml:space="preserve">xzkeh.k is;ty ;kstuk </t>
  </si>
  <si>
    <t>cLrh</t>
  </si>
  <si>
    <t>2- eSnkuh rkykc fuekZ.k</t>
  </si>
  <si>
    <t>iz/kku ea=h lM+d ;kstuk esa Hkwfe vf/kxzg.k@ ,u-ih-ch- dk Hkqxrku</t>
  </si>
  <si>
    <t>xzkeh.k vkokl ;kstuk jkT; _.k lg vuqnku</t>
  </si>
  <si>
    <t>egk;ksx</t>
  </si>
  <si>
    <t>o`gn fuekZ.k Hkou iqy lM+d vkfn gsrq Hkwfe vf/kxzg.k</t>
  </si>
  <si>
    <t>lksyj QksVksa mjsMk ds fy;s vuqnku</t>
  </si>
  <si>
    <t>gsDVs-</t>
  </si>
  <si>
    <t>izfr;ksfxrkvks dk vk;kstu</t>
  </si>
  <si>
    <t>izf'k{k.k f'kfojksa dk vk;kstu</t>
  </si>
  <si>
    <t>yksd laxhr ,oa yksd u`R; ds {ks= esa izf'k{k.k gsrq dk;Z'kkykvksa dk vk;kstu</t>
  </si>
  <si>
    <t>;ksx ¼vk;qosZfnd½ %&amp;</t>
  </si>
  <si>
    <t>;ksx¼gksE;ksiSfFkd½ %&amp;</t>
  </si>
  <si>
    <t>xzkeh.k is;ty ;kstuk ftyk ;kstuk</t>
  </si>
  <si>
    <t>v-tk-ckgqY; {ks=ks esa jk-ek-fo- dh LFkkiuk</t>
  </si>
  <si>
    <t>lgdkjh _.k ,oa vf/kdks"k.k ;kstuk</t>
  </si>
  <si>
    <t>xHkZorh@/kk=h efgyk;sa¼ykHkkFkhZ½</t>
  </si>
  <si>
    <t>2- cqudj</t>
  </si>
  <si>
    <t>vkbZ-lh-Mh-,l- izkstsDV dh LFkkiuk</t>
  </si>
  <si>
    <t>fd'kksj dU;k;sa ¼ykHkkFkhZ½</t>
  </si>
  <si>
    <t>dz-la-</t>
  </si>
  <si>
    <t>;kstuk dk uke</t>
  </si>
  <si>
    <t>Lohd`r ifjO;;</t>
  </si>
  <si>
    <t>ctV izkfo/kku</t>
  </si>
  <si>
    <t>tkjh Lohd`fr</t>
  </si>
  <si>
    <t>O;;</t>
  </si>
  <si>
    <t>y{;</t>
  </si>
  <si>
    <t>miyfC/k</t>
  </si>
  <si>
    <t>;ksx</t>
  </si>
  <si>
    <t>vuq- tkfr dh ckfydkvksa gsrq xkSjk nsoh dU;k/ku ;kstuk</t>
  </si>
  <si>
    <t>vuq-tkfr iwoZ n'ke ¼1ls10½ Nk=o`fRr</t>
  </si>
  <si>
    <t>fo'ks"k dsUnzh; lgk;rk&amp;,l-lh-,l-ih-</t>
  </si>
  <si>
    <t>vuq-tkfr dh iqf=;ksa dh 'kknh gsrq o fcekjh vuqnku</t>
  </si>
  <si>
    <t>tutkfr lgk;rk izkIr laLFkk;sa@Ldwy</t>
  </si>
  <si>
    <t>tutkfr ckfydk gsrq xkSjknsoh dU;k/ku ;kstuk</t>
  </si>
  <si>
    <t>d`f=e xHkkZ/kku dsUnzksa dk lqn`Mhdj.k ,oa LFkkiuk</t>
  </si>
  <si>
    <t>foHkkxh; laLFkkvksa ¼Ldwy@ykbczsjh½ dks vuq0</t>
  </si>
  <si>
    <t>HksMksa dks ikjthoh fdVk.kqvksa ls cpko ds fy;s mUgsa lkewfgd :i ls nokiku</t>
  </si>
  <si>
    <t>;ksx %&amp;</t>
  </si>
  <si>
    <t>bdkbZ</t>
  </si>
  <si>
    <t>¼d½ jkT; lSDVj&amp; ekxZ@lsrq dk;Z %&amp;</t>
  </si>
  <si>
    <t>1-</t>
  </si>
  <si>
    <t>gSDVs;j</t>
  </si>
  <si>
    <t>la[;k</t>
  </si>
  <si>
    <t>;qod@efgyk eaxy nyksa dks izksRlkgu</t>
  </si>
  <si>
    <t>ftyk lsDVj</t>
  </si>
  <si>
    <t>gkSt</t>
  </si>
  <si>
    <t>flapu {kerk</t>
  </si>
  <si>
    <t>fd0eh0</t>
  </si>
  <si>
    <t>vkVhZtu dwi</t>
  </si>
  <si>
    <t>xwy fu0</t>
  </si>
  <si>
    <t>1- vYidkyhu _.k forj.k</t>
  </si>
  <si>
    <t>¼yk-:-½</t>
  </si>
  <si>
    <t>ftyk ;kstuk</t>
  </si>
  <si>
    <t>va'knk;h vk/kkj ij vUrj xzkeh.k lM+d fuekZ.k ;kstuk</t>
  </si>
  <si>
    <t>i)</t>
  </si>
  <si>
    <t>ii)</t>
  </si>
  <si>
    <t>iii)</t>
  </si>
  <si>
    <t xml:space="preserve"> la[;k</t>
  </si>
  <si>
    <t xml:space="preserve">gSDVs;j </t>
  </si>
  <si>
    <t>izf'k{k.kkFkhZ</t>
  </si>
  <si>
    <t>mipkfjr {ks=</t>
  </si>
  <si>
    <t>ykHkkfUor d`"kd ifjokj</t>
  </si>
  <si>
    <t>i'kq fpfdRlky;ksa dh LFkkiuk</t>
  </si>
  <si>
    <t>i'kqfpfdRlk</t>
  </si>
  <si>
    <t>cf/k;kdj.k</t>
  </si>
  <si>
    <t xml:space="preserve">Vhdkdj.k </t>
  </si>
  <si>
    <t>nokiku fd;s x;s i'kqvksa dh la[;k</t>
  </si>
  <si>
    <t>HksMks dh la[;k ftUgsa d`feuk'kd nok fiykbZ xbZ</t>
  </si>
  <si>
    <t xml:space="preserve">d`f=e xHkkZ/kku </t>
  </si>
  <si>
    <t xml:space="preserve">d`f=e xHkkZ/kku ls mRiUu larfr </t>
  </si>
  <si>
    <t>pkjk cht forj.k</t>
  </si>
  <si>
    <t>dqDdqV bdkbZ;ksa dh LFkkiuk</t>
  </si>
  <si>
    <t xml:space="preserve"> dqUVy esa</t>
  </si>
  <si>
    <t>ou foHkkx</t>
  </si>
  <si>
    <t>foHkkx dk uke</t>
  </si>
  <si>
    <t>xUuk fodkl foHkkx</t>
  </si>
  <si>
    <t>i'kq ikyu foHkkx</t>
  </si>
  <si>
    <t>nqX/k fodkl foHkkx</t>
  </si>
  <si>
    <t>lgdkfjrk foHkkx</t>
  </si>
  <si>
    <t>m|ksx ,oa [kfut foHkkx</t>
  </si>
  <si>
    <t>ek/;fed f'k{kk</t>
  </si>
  <si>
    <t>mPp f'k{kk</t>
  </si>
  <si>
    <t>is;ty foHkkx</t>
  </si>
  <si>
    <t>lekt dY;k.k foHkkx</t>
  </si>
  <si>
    <t>1- izFke pj.k</t>
  </si>
  <si>
    <t>v</t>
  </si>
  <si>
    <t>xhr ,oa ukV~; ;kstuk</t>
  </si>
  <si>
    <t>lkaLd`frd dk;Zdze</t>
  </si>
  <si>
    <t>i'kq fpfdRlky;ksa ,oa i'kq lsok dsUnzksa esa vfrfjDr nok lkt lTtk vkfn dh O;oLFkk</t>
  </si>
  <si>
    <t>fo/kk;d fuf/k</t>
  </si>
  <si>
    <t>1- ioZrh; rkykc fuekZ.k</t>
  </si>
  <si>
    <t>3- izf'k{k.k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</si>
  <si>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</si>
  <si>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</si>
  <si>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</si>
  <si>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</si>
  <si>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</si>
  <si>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</si>
  <si>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</si>
  <si>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</si>
  <si>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</si>
  <si>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</si>
  <si>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lgdkjh Ø;&amp;foØ; ;kstuk</t>
  </si>
  <si>
    <t>;ksx¼lgdkfjrk foHkkx½</t>
  </si>
  <si>
    <t>ykHkkFkhZ</t>
  </si>
  <si>
    <t>IykaV</t>
  </si>
  <si>
    <t>gSDVs-</t>
  </si>
  <si>
    <t>yh0@fnu</t>
  </si>
  <si>
    <t>nqX/k miktZu</t>
  </si>
  <si>
    <t>efgyk Msjh fodkl</t>
  </si>
  <si>
    <t>Msjh fodkl ;kstuk</t>
  </si>
  <si>
    <t>xzkeh.k is;ty ;kstuk</t>
  </si>
  <si>
    <t>xwy fuekZ.k</t>
  </si>
  <si>
    <t>;ksx%&amp;</t>
  </si>
  <si>
    <t>gSDVj</t>
  </si>
  <si>
    <t>2- vkyw fodkl</t>
  </si>
  <si>
    <t>2- Qy laj{k.k esa izf'k{k.k</t>
  </si>
  <si>
    <t>1- Qy@lCth izlLdj.k</t>
  </si>
  <si>
    <t>1- Qy ikS/k forj.k</t>
  </si>
  <si>
    <t>3- Qy mRiknu</t>
  </si>
  <si>
    <t>4- lCth cht forj.k</t>
  </si>
  <si>
    <t>6- lCth ds vUrxZr vkPNknu</t>
  </si>
  <si>
    <t>7- lCth mRiknu</t>
  </si>
  <si>
    <t>8- vkyw cht forj.k</t>
  </si>
  <si>
    <t>10- vkyw mRiknu</t>
  </si>
  <si>
    <t>11- ikS/k lqj{kk dk;Z</t>
  </si>
  <si>
    <t>13- vkS|kfud la;= forj.k</t>
  </si>
  <si>
    <t>c- p;fur fodkl [k.Mksa esa efgykvksa dks vkS|kfud izf'k{k.k</t>
  </si>
  <si>
    <t>l- vyad`r ckxokuh dk fodkl</t>
  </si>
  <si>
    <t>v- ekSuikyu esa izf'k{k.k</t>
  </si>
  <si>
    <t>c- ekSuoa'k forj.k</t>
  </si>
  <si>
    <t>v- elkyk izn'kZu</t>
  </si>
  <si>
    <t>c- elkyk izf'k{k.k</t>
  </si>
  <si>
    <t>v- lCth mRiknu gsrq izn'kZu</t>
  </si>
  <si>
    <t>yk[k la0</t>
  </si>
  <si>
    <t>dqUry</t>
  </si>
  <si>
    <t>14- vnj[k cht forj.k</t>
  </si>
  <si>
    <t>15- gYnh cht forj.k</t>
  </si>
  <si>
    <t xml:space="preserve">lgdkjh lfefr dh js'ke fodkl gsrq dk;Z'khy iwath                            </t>
  </si>
  <si>
    <t>o`{kkjksi.k fodkl ;kstuk</t>
  </si>
  <si>
    <t>1- dks;k mRiknu</t>
  </si>
  <si>
    <t>2- ykHkkfUor dhVikyd</t>
  </si>
  <si>
    <t>1- ykHkkfUor lg0 lfefr</t>
  </si>
  <si>
    <t>2- VwyfdV~l</t>
  </si>
  <si>
    <t>dsUnz iksf"kr dSVSfyfVd ;kstuk</t>
  </si>
  <si>
    <t>;ksx m|ku foHkkx %&amp;</t>
  </si>
  <si>
    <t xml:space="preserve"> ;ksx js'ke funs'kky; %&amp;</t>
  </si>
  <si>
    <t>ikS/kk'kkyk vf/k"Bkiu</t>
  </si>
  <si>
    <t>egk;ksx %&amp;</t>
  </si>
  <si>
    <t>fucZy vkokl ;kstuk</t>
  </si>
  <si>
    <t>vk;qosZfnd ,oa ;qukuh vk;qosZfnd Hkou fuekZ.k</t>
  </si>
  <si>
    <t>;ksx ¼efgyk l'kfDrdj.k ,oa cky fodkl½</t>
  </si>
  <si>
    <t>d</t>
  </si>
  <si>
    <t>[k</t>
  </si>
  <si>
    <t>x</t>
  </si>
  <si>
    <t>?k</t>
  </si>
  <si>
    <t>Ø-l-</t>
  </si>
  <si>
    <t>d`f"k foHkkx</t>
  </si>
  <si>
    <t>rduhdh f'k{kk</t>
  </si>
  <si>
    <t>[ksy</t>
  </si>
  <si>
    <t>;qok dY;k.k ,oa izkUrh; j{kd ny</t>
  </si>
  <si>
    <t>dyk ,oa laLd`fr</t>
  </si>
  <si>
    <t xml:space="preserve">;qok dY;k.k ,oa izkUrh; j{kd </t>
  </si>
  <si>
    <t>lekt dY;k.k</t>
  </si>
  <si>
    <t>izf'k{k.k ,oa lsok;kstu</t>
  </si>
  <si>
    <t xml:space="preserve">O;; </t>
  </si>
  <si>
    <t xml:space="preserve">Lohd`r ifjO;; </t>
  </si>
  <si>
    <t>vuq-tkfr esfjV mPphd`r</t>
  </si>
  <si>
    <t xml:space="preserve"> 'kqYd {kfriwfrZ</t>
  </si>
  <si>
    <t>d{kk 10&amp;12 dksfpax</t>
  </si>
  <si>
    <t>vuq-tkfr va'k iwath</t>
  </si>
  <si>
    <t>vuq-tkfr vkbZ-Vh-vkbZ- fuekZ.k</t>
  </si>
  <si>
    <t>vuq-tkfr vk-i-fo- fuekZ.k</t>
  </si>
  <si>
    <t>tuJh chek ;kstuk</t>
  </si>
  <si>
    <t>tutkfr vk-Ik-fo|ky; vf/k"Bku</t>
  </si>
  <si>
    <t>tutkfr /kkjk 275 lgk;rk</t>
  </si>
  <si>
    <t>ekSgYyk LoPNdkj lfefr }kjk vif'k"V izcU/ku</t>
  </si>
  <si>
    <t>uxjh; voLFkkiuk lqfo/kk fodkl</t>
  </si>
  <si>
    <t>uxjh; {ks=ksa esa lkoZHkkSe jkstxkj ;kstuk</t>
  </si>
  <si>
    <r>
      <t xml:space="preserve">us'kuy vjcu fjU;wcy fe'ku </t>
    </r>
    <r>
      <rPr>
        <sz val="12"/>
        <rFont val="Times New Roman"/>
        <family val="1"/>
      </rPr>
      <t>(NURM)</t>
    </r>
  </si>
  <si>
    <t>uxjh; voLFkkiuk lqfo/kkvksa dk fodkl</t>
  </si>
  <si>
    <t>;ksx % vuqlwfpr tutkfr dY;k.k</t>
  </si>
  <si>
    <t>js'ke funs'kky;</t>
  </si>
  <si>
    <t>dqy ;ksx ¼m|ku ,oa js'ke foHkkx½</t>
  </si>
  <si>
    <t>;ksx ¼d`f"k foHkkx½%&amp;</t>
  </si>
  <si>
    <t>;ksx¼nqX/k fodkl foHkkx½ %&amp;</t>
  </si>
  <si>
    <t>;ksx¼eRL; ikyu foHkkx½ %&amp;</t>
  </si>
  <si>
    <t>;ksx ¼xzkE; fodkl½ %&amp;</t>
  </si>
  <si>
    <t>;ksx ¼m|ksx foHkkx½ %&amp;</t>
  </si>
  <si>
    <t>;ksx ¼yksd fuekZ.k foHkkx½%&amp;</t>
  </si>
  <si>
    <t>;ksx ¼i;ZVu foHkkx½ %&amp;</t>
  </si>
  <si>
    <t>;ksx¼a;qok dY;k.k ,oa izkUrh; j{kd ny½</t>
  </si>
  <si>
    <t>;ksx ¼lwpuk ,oa yksd lEidZ foHkkx½%&amp;</t>
  </si>
  <si>
    <t>;ksx¼m|ku foHkkx½ %&amp;</t>
  </si>
  <si>
    <t>;ksx ¼i'kqikyu foHkkx½%&amp;</t>
  </si>
  <si>
    <t>;ksx ¼eRL; ikyu foHkkx½ %&amp;</t>
  </si>
  <si>
    <t>y?kq flapkbZ foHkkx</t>
  </si>
  <si>
    <t>summary-tsp</t>
  </si>
  <si>
    <t>js'ke oL= fodkl ;kstuk</t>
  </si>
  <si>
    <t>;ksx ¼ÅtkZ foHkkx ,oa mjsMk½ %&amp;</t>
  </si>
  <si>
    <t>ÅtkZ foHkkx ,oa mjsMk</t>
  </si>
  <si>
    <t>csfld f'k{kk</t>
  </si>
  <si>
    <t xml:space="preserve"> ;ksx¼js'ke½%&amp;</t>
  </si>
  <si>
    <t>;ksx ¼m|ku ,oa js'ke foHkkx½</t>
  </si>
  <si>
    <t>yksd fuekZ.k foHkkx</t>
  </si>
  <si>
    <t xml:space="preserve">;ksx¼ou foHkkx½ </t>
  </si>
  <si>
    <t xml:space="preserve">tkjh Lohd`fr;ak </t>
  </si>
  <si>
    <t>vuq-tkfr n'keksRrj Nk=o`fRr</t>
  </si>
  <si>
    <t>vLoPN is'kk Nk=o`fRr</t>
  </si>
  <si>
    <t>tutkfr n'keksRrj Nk=o`fRr</t>
  </si>
  <si>
    <t>flfoy lks;e ouksa dk fodkl</t>
  </si>
  <si>
    <t>js'ke izf'k{k.k ;kstuk</t>
  </si>
  <si>
    <t xml:space="preserve">1- dhVikyu d{k </t>
  </si>
  <si>
    <t>Vu esa</t>
  </si>
  <si>
    <t xml:space="preserve">lgdkjh lfefr;ksa dks js'ke fodkl gsrq dk;Z'khy iwath                            </t>
  </si>
  <si>
    <t>1- dhVikyu d{k</t>
  </si>
  <si>
    <t xml:space="preserve">2- ykHkkfUor dhVikyd </t>
  </si>
  <si>
    <t>Lojkstxkj ;kstuk;sa&amp;dqDdqV ikyu bdkbZ@cfN;k ikyu bdkbZ ¼ubZ ;kstuk½</t>
  </si>
  <si>
    <t xml:space="preserve">dqUVy esa </t>
  </si>
  <si>
    <t>flfoy lks;e ouks dk fodkl</t>
  </si>
  <si>
    <t>2-m|ku ,oa js'ke foHkkx</t>
  </si>
  <si>
    <t>1-d`f"k foHkkx</t>
  </si>
  <si>
    <t>y?kq flpkbZ foHkkx</t>
  </si>
  <si>
    <t>;ksx ¼m|ksx foHkkx½%&amp;</t>
  </si>
  <si>
    <t>;ksx ¼[ksy½ %&amp;</t>
  </si>
  <si>
    <t>jkT; lsDVj</t>
  </si>
  <si>
    <t>vuqlwfpr tkfr dY;k.k</t>
  </si>
  <si>
    <t>;ksx ¼vuqlwfpr tkfr dY;k.k½ %&amp;</t>
  </si>
  <si>
    <t>vuqlwfpr tutkfr dY;k.k</t>
  </si>
  <si>
    <t>tutkfr va'kiwath</t>
  </si>
  <si>
    <t>efgyk dY;k.k</t>
  </si>
  <si>
    <t xml:space="preserve">fo/kok isa'ku </t>
  </si>
  <si>
    <t>fo/kok ls fookg ij nEifRr dks iqjLdkj</t>
  </si>
  <si>
    <t>;ksx % efgyk dY;k.k</t>
  </si>
  <si>
    <t>fodykax dY;k.k</t>
  </si>
  <si>
    <t xml:space="preserve">d`f=e vax vuqnku </t>
  </si>
  <si>
    <t>fodykax isa'ku</t>
  </si>
  <si>
    <t>fodykax nqdku fuekZ.k</t>
  </si>
  <si>
    <t>;ksx % fodykax dY;k.k</t>
  </si>
  <si>
    <t xml:space="preserve">o`)koLFkk isa'ku </t>
  </si>
  <si>
    <t>,u-,l-,-ih-</t>
  </si>
  <si>
    <t>;ksx¼ou foHkkx½ %&amp;</t>
  </si>
  <si>
    <t>drkbZ ,oa cqukbZ ¼dkfMZx ohfoax½ IykUV dk lqn`&lt;+hdj.k</t>
  </si>
  <si>
    <t>m|ferk fodkl izf'k{k.k dk;ZØe</t>
  </si>
  <si>
    <t>izf'k{kkFkhZ</t>
  </si>
  <si>
    <t>cSad</t>
  </si>
  <si>
    <t>;ksx ¼f'k{kk½ %&amp;</t>
  </si>
  <si>
    <t>y?kq flpkbZ dk;Z o`g~n fuekZ.k</t>
  </si>
  <si>
    <t>i'kqikyu foHkkx</t>
  </si>
  <si>
    <t>i;ZVu foHkkx</t>
  </si>
  <si>
    <t>;ksx ¼flapkbZ foHkkx½ %&amp;</t>
  </si>
  <si>
    <t>mUur xUuk cht mRiknu dk;ZØe</t>
  </si>
  <si>
    <t xml:space="preserve">o`{kkjksi.k </t>
  </si>
  <si>
    <t>v-e`- dk;Z</t>
  </si>
  <si>
    <t>cht@Hkwfe mipkj dk;ZØe</t>
  </si>
  <si>
    <t>9 [kk| ,oa jln foHkkx</t>
  </si>
  <si>
    <t xml:space="preserve">10-lgdkfjrk foHkkx </t>
  </si>
  <si>
    <t>11- xzkE; fodkl foHkkx</t>
  </si>
  <si>
    <t>12- iapk;rh jkt foHkkx</t>
  </si>
  <si>
    <t>13- y?kq flpkbZ foHkkx</t>
  </si>
  <si>
    <t>14- jktdh; flapkbZ foHkkx</t>
  </si>
  <si>
    <t>15- ÅtkZ foHkkx ,oa mjsMk</t>
  </si>
  <si>
    <t>16- m|ksx foHkkx</t>
  </si>
  <si>
    <t>19- i;ZVu foHkkx %&amp;</t>
  </si>
  <si>
    <t>20- csfld f'k{kk</t>
  </si>
  <si>
    <t>21-ek/;fed f'k{kk</t>
  </si>
  <si>
    <t>22- fo-fo- rFkk mPprj f'k{kk</t>
  </si>
  <si>
    <t>23- rduhdh f'k{kk</t>
  </si>
  <si>
    <t>3 o"kZ ls 6 o"kZ ds cPps</t>
  </si>
  <si>
    <t>24- [ksy foHkkx</t>
  </si>
  <si>
    <t>25- ;qok dY;k.k ,oa izkUrh; j{kd foHkkx</t>
  </si>
  <si>
    <t xml:space="preserve">26- dyk ,oa laLd`fr foHkkx
</t>
  </si>
  <si>
    <t xml:space="preserve">27- ,syksiSfFkd </t>
  </si>
  <si>
    <t>28- gksE;ksiSfFkd</t>
  </si>
  <si>
    <t>29- vk;qosZfnd ftyk lsDVj</t>
  </si>
  <si>
    <t xml:space="preserve">31-uxj fodkl foHkkx
</t>
  </si>
  <si>
    <t xml:space="preserve">32- lwpuk ,oa yksd lEidZ foHkkx
</t>
  </si>
  <si>
    <t xml:space="preserve">33-lekt dY;k.k foHkkx
</t>
  </si>
  <si>
    <t xml:space="preserve">34-efgyk l'kfDrdj.k ,oa cky fodkl </t>
  </si>
  <si>
    <t xml:space="preserve">35 izf'k{k.k ,oa lsok;kstu foHkkx
</t>
  </si>
  <si>
    <t>vk;qosZfnd ,oa ;qukuh vk;qosZfnd fpfdRlky;@vkS"k/kky; Hkou fuekZ.k</t>
  </si>
  <si>
    <t>ioZrh; rkykc fuekZ.k</t>
  </si>
  <si>
    <t>izf'k{k.k</t>
  </si>
  <si>
    <t>QhYM fdV</t>
  </si>
  <si>
    <t>xUuk fodkl dh ;kstuk¼ftyk ;kstuk½</t>
  </si>
  <si>
    <t>va'knk;h vk/kkj ij vUrj xzkeh.k lM+d fuekZ.k ;kstuk ¼ftyk ;kstuk½</t>
  </si>
  <si>
    <t>QhYM fVªi</t>
  </si>
  <si>
    <t>;krk;kr ,oa ih0vks0,y0</t>
  </si>
  <si>
    <t>ekxhZ; O;;</t>
  </si>
  <si>
    <t>eSnku rkykc fuekZ.k</t>
  </si>
  <si>
    <t>lkfgR; ,oa izpkj dk;Z'kkyk@xks"Bh dkvk;kstu</t>
  </si>
  <si>
    <t>;ksx ¼vk;qosZfnd foHkkx½</t>
  </si>
  <si>
    <t>;ksx ¼,SyksiSfFkd foHkkx½ %&amp;</t>
  </si>
  <si>
    <t>;ksx ¼gksE;ksiSfFkd foHkkx½ %&amp;</t>
  </si>
  <si>
    <t>gksE;ksiSfFkd foHkkx</t>
  </si>
  <si>
    <t>,SyksiSfFkd foHkkx</t>
  </si>
  <si>
    <t>;ksx ¼uxj fodkl foHkkx½</t>
  </si>
  <si>
    <t>flapkbZ ,oa ck&lt;+ fu;U=.k</t>
  </si>
  <si>
    <t>ikS/k lqj{kk dk;ZØe ftyk ;ks</t>
  </si>
  <si>
    <t>tyiai fLizadyj lsV ikyhgkml fofo/khdj.k dh ;kstuk ftyk ;ks-</t>
  </si>
  <si>
    <t>d`f"k rduhd gLrkUrj.k dk;ZØe ftyk ;ks-</t>
  </si>
  <si>
    <t>ty iai d`f"k ;a=hdj.k forj.k dh;kstuk ¼ftyk½</t>
  </si>
  <si>
    <t>isM+h izcU/k dk;ZØe</t>
  </si>
  <si>
    <t>fd-eh-</t>
  </si>
  <si>
    <t>vuqj{k.k</t>
  </si>
  <si>
    <t>ck&lt;+ lqj{kk ;kstuk</t>
  </si>
  <si>
    <t>6 ekg ls 3 o"kZ ds cPps</t>
  </si>
  <si>
    <t>vkaxuckM+h dsUnzksa dh LFkkiuk</t>
  </si>
  <si>
    <t>thfodk volj izksRlkgu ;kstuk</t>
  </si>
  <si>
    <t>iapk;rh jkt foHkkx</t>
  </si>
  <si>
    <t>jktdh; flapkbZ foHkkx</t>
  </si>
  <si>
    <t>;qok nyks dks izksRlkgu</t>
  </si>
  <si>
    <t>Lo;a lsodks dk lqn`&lt;hdj.k</t>
  </si>
  <si>
    <t>lkekt lsok@lqj{kk dk;Z</t>
  </si>
  <si>
    <t>fefu LVsfM;eksa dk fuekZ.k</t>
  </si>
  <si>
    <t>foHkkxh; ;kstukvksa dk izpkj&amp;izlkj</t>
  </si>
  <si>
    <t>lwpuk ,oa yksd lEidZ foHkkx</t>
  </si>
  <si>
    <t>xzkE; fodkl foHkkx</t>
  </si>
  <si>
    <t>eRL; foHkkx</t>
  </si>
  <si>
    <t>m|ku ,oa js'ke foHkkx</t>
  </si>
  <si>
    <t>1- Qy@lCth izlaLdj.k</t>
  </si>
  <si>
    <t>fefu LVsfM;e dk fuekZ.k</t>
  </si>
  <si>
    <t>1- ioZrh; rkykcksa dk fuekZ.k</t>
  </si>
  <si>
    <t>tSfod js'ke fodkl dk;ZØe</t>
  </si>
  <si>
    <t>la0</t>
  </si>
  <si>
    <t>Lo;a lsodks dk lqn`&lt;+hdj.k</t>
  </si>
  <si>
    <t>ctV ds lkis{k tkjh Lohd`fr dk izfr'kr</t>
  </si>
  <si>
    <t>tkjh Lohd`fr;ksa ds lkis{k O;; dk izfr'kr</t>
  </si>
  <si>
    <t>ctV ds lkis{k O;; dk izfr'kr</t>
  </si>
  <si>
    <t>;ksx ¼xzkE; fodkl½%&amp;</t>
  </si>
  <si>
    <t>;ksx ¼y?kq flapkbZ½ %&amp;</t>
  </si>
  <si>
    <t>;ksx ¼jktdh; flapkbZ foHkkx½ %&amp;</t>
  </si>
  <si>
    <t>;ksx ¼ek/;fed f'k{kk½ %&amp;</t>
  </si>
  <si>
    <t>;ksx ¼is;ty½ %&amp;</t>
  </si>
  <si>
    <t>;ksx ¼efgyk dY;k.k½ %&amp;</t>
  </si>
  <si>
    <t>;ksx ¼fodykax dY;k.k½ %&amp;</t>
  </si>
  <si>
    <t>;ksx ¼i;ZVu foHkkx½</t>
  </si>
  <si>
    <t>;ksx ¼,syksiSfFkd½ %&amp;</t>
  </si>
  <si>
    <t>/kujkf'k ¼yk[k :i;s esa½</t>
  </si>
  <si>
    <t xml:space="preserve">foRrh; izxfr </t>
  </si>
  <si>
    <t>HkkSfrd izxfr</t>
  </si>
  <si>
    <t xml:space="preserve">HkkSfrd izxfr </t>
  </si>
  <si>
    <t>;ksx¼xUuk fodkl ,oa phuh m|ksx½ %&amp;</t>
  </si>
  <si>
    <t>f'kYih xzke ;kstuk&amp;jktLo</t>
  </si>
  <si>
    <t>ih-lh-vkj- ,DV vf/kfu;e]1956 vkfn dk fØ;kUo;u</t>
  </si>
  <si>
    <t>vuq-tkfr lsfeukj] dk;Z'kkyk] 'kks/k vkfn</t>
  </si>
  <si>
    <t>l- ijkx.k gsrq ekSu oa'kks ds ;krk;kr ij jkt lgk;rk</t>
  </si>
  <si>
    <t>m|kuks dh ?ksjckM</t>
  </si>
  <si>
    <t>1- vkS|kfud fodkl</t>
  </si>
  <si>
    <t>vkS|ksfud fodkl</t>
  </si>
  <si>
    <t>vkyw fodkl</t>
  </si>
  <si>
    <t>voLFkkiuk fodkl</t>
  </si>
  <si>
    <t>l- ijkx.k gsrq ekSu ca'kks ds ;krk;kr ij jk0lgk0</t>
  </si>
  <si>
    <t>e'kkyk izn'kZu</t>
  </si>
  <si>
    <t>e'kkyk mRiknu esa izf'k{k.k</t>
  </si>
  <si>
    <t>lCth izn'kZu</t>
  </si>
  <si>
    <t>lCth mRiknu esa izf'k{k.k</t>
  </si>
  <si>
    <t>fdlku esyk izn'kZuh dk vk;kstu</t>
  </si>
  <si>
    <t>,u-vkj-,p-,e- ds vUrxZr lgk;rk</t>
  </si>
  <si>
    <t>fo'ks"k ek=kdj.k ;kstuk fØ;k0 ,oa vuqJo.klfefr</t>
  </si>
  <si>
    <t>,dhd`r tutkfr fodkl ifj;kstuk vf/k"Bku</t>
  </si>
  <si>
    <t>vuq-tutkfr;ksa dh iqf=;ksa d 'kknh gsrq vuqnku</t>
  </si>
  <si>
    <t>,dyO; fo|ky; laxBu lfefr dks vuqnku&amp;iwathxr</t>
  </si>
  <si>
    <t>fo'ks"k dsUnzh; lgk;rk&amp;tutkfr mi ;kstuk</t>
  </si>
  <si>
    <t xml:space="preserve">js'ke </t>
  </si>
  <si>
    <t>xzkE; vkSj izlkj dk;ZØe ds vUrxZr izn'kZfu;ksa dk vk;kstu</t>
  </si>
  <si>
    <t>gtkj eh-</t>
  </si>
  <si>
    <t xml:space="preserve">Lojkstxkj ;kstuk;sa&amp;dqDdqV ikyu bdkbZ@cfN;k ikyu bdkbZ </t>
  </si>
  <si>
    <t>dhVikyu d{k lgk;rk</t>
  </si>
  <si>
    <t>Vwy fdV~l</t>
  </si>
  <si>
    <t>leqnkf;d pkWdh dsUnz</t>
  </si>
  <si>
    <t>i LFky</t>
  </si>
  <si>
    <t>tykxe foHkkx</t>
  </si>
  <si>
    <t>4- tykxe foHkkx</t>
  </si>
  <si>
    <t>5- i'kqikyu foHkkx</t>
  </si>
  <si>
    <t>6-nqX/k fodkl foHkkx</t>
  </si>
  <si>
    <t>7-eRL; ikyu foHkkx</t>
  </si>
  <si>
    <t>8-ou foHkkx</t>
  </si>
  <si>
    <t>9 [kk| ,oa jln foaHkkx</t>
  </si>
  <si>
    <t>11-xzkE; fodkl</t>
  </si>
  <si>
    <t xml:space="preserve">12- iapk;r jkt foHkkx
</t>
  </si>
  <si>
    <t>13 y?kq flapkbZ foHkkx</t>
  </si>
  <si>
    <t>14 jktdh; flapkbZ foHkkx</t>
  </si>
  <si>
    <t>15-ÅtkZ foHkkx@ty fo|qr fuxe mjsMk</t>
  </si>
  <si>
    <t>16-m|ksx foHkkx</t>
  </si>
  <si>
    <t>19-i;ZVu foHkkx</t>
  </si>
  <si>
    <t>20 csfld f'k{kk foHkkx</t>
  </si>
  <si>
    <t>21 ek/;fed f'k{kk foHkkx</t>
  </si>
  <si>
    <t>22 mPp f'k{kk foHkkx</t>
  </si>
  <si>
    <t>23 rduhdh f'k{kk foHkkx</t>
  </si>
  <si>
    <t>24 [ksy foHkkx</t>
  </si>
  <si>
    <t>25-;qok dY;k.k ,oa izkUrh; j{kd ny</t>
  </si>
  <si>
    <t>26- dyk ,oa laLd`fr foHkkx</t>
  </si>
  <si>
    <t>27 ,SyksiSfFkd</t>
  </si>
  <si>
    <t>28 gksE;ksiSfFkd</t>
  </si>
  <si>
    <t>29 vk;qosZfnd ftyk lsDVj</t>
  </si>
  <si>
    <t>30-is;ty foHkkx</t>
  </si>
  <si>
    <t>31 uxj fodkl</t>
  </si>
  <si>
    <t>32- lwpuk ,oa yksd lEidZ foHkkx</t>
  </si>
  <si>
    <t>33-lekt dY;k.k foHkkx</t>
  </si>
  <si>
    <t>34-efgyk l'kfDrdj.k ,oa cky fodkl foHkkx</t>
  </si>
  <si>
    <t>35 izf'k{k.k ,oa lsok;kstu foHkkx</t>
  </si>
  <si>
    <t xml:space="preserve"> </t>
  </si>
  <si>
    <r>
      <t xml:space="preserve">VqukZesUV </t>
    </r>
    <r>
      <rPr>
        <sz val="12"/>
        <rFont val="Times New Roman"/>
        <family val="1"/>
      </rPr>
      <t>Boy/Girl</t>
    </r>
  </si>
  <si>
    <r>
      <t xml:space="preserve">dksfpax </t>
    </r>
    <r>
      <rPr>
        <sz val="12"/>
        <rFont val="Times New Roman"/>
        <family val="1"/>
      </rPr>
      <t>Boy/Girl</t>
    </r>
  </si>
  <si>
    <t>eRL; ikyu laca/kh dk;ZØe</t>
  </si>
  <si>
    <r>
      <t xml:space="preserve">,-Mh-ch- foRr iksf"kr ifj;kstukvksa esa </t>
    </r>
    <r>
      <rPr>
        <sz val="12"/>
        <rFont val="Times New Roman"/>
        <family val="1"/>
      </rPr>
      <t xml:space="preserve">UJVNL </t>
    </r>
    <r>
      <rPr>
        <sz val="14"/>
        <rFont val="Kruti Dev 010"/>
        <family val="0"/>
      </rPr>
      <t>dks va'kiwath</t>
    </r>
  </si>
  <si>
    <t>,-Mh-ch- foRr iksf"kr ifj;kstukvksa gsrq fiVdqy esa fuos'k</t>
  </si>
  <si>
    <t>ty fo|qr ifj;kstukvksa gsrq ckg; lgk;rk</t>
  </si>
  <si>
    <t>ikoj dkiksZjs'ku dks _.k</t>
  </si>
  <si>
    <t>bZ-dk- }kjgkV vYeksM+k dks vuqnku</t>
  </si>
  <si>
    <t>ikjs"k.k ;kstukvksa gsrq okg; lgk;rk ¼,-Mh-ch-½</t>
  </si>
  <si>
    <t>O;fDrxr 'kkSpky; fuekZ.k</t>
  </si>
  <si>
    <t>uxjh; voLFkkiuk lqfo/kkvksa dk lqn`&lt;+hdj.k</t>
  </si>
  <si>
    <t>vuq-tkfr vkJe i)fr fo|ky; vf/k"Bku</t>
  </si>
  <si>
    <t xml:space="preserve">vuq- tkfr fodkl gsrq ifj;kstuk lgk;rk </t>
  </si>
  <si>
    <t>ekbØkseksM ¼90 izfr'kr ds-iks-½</t>
  </si>
  <si>
    <t>ck;ksekl vk/kkfjr mjsMk dks lgk;rk</t>
  </si>
  <si>
    <r>
      <t>APDPRP</t>
    </r>
    <r>
      <rPr>
        <sz val="14"/>
        <rFont val="Kruti Dev 010"/>
        <family val="0"/>
      </rPr>
      <t xml:space="preserve"> ds vUrxZr fuos'k</t>
    </r>
  </si>
  <si>
    <t>tyfo|qr ifj;kstukvksa gsrq okg; lgk;rk</t>
  </si>
  <si>
    <t>mRrjk[k.M ikoj dkiksZjs'ku dks _.k</t>
  </si>
  <si>
    <t>bath-dk- }kjgkV</t>
  </si>
  <si>
    <t>bath-dk- ?kqMnkSMh] dks lgk;rk</t>
  </si>
  <si>
    <t>ih-ih-ih- eksM esa LokLF; dk;ZØeksa dk lapkyu</t>
  </si>
  <si>
    <t>ljdkjh {ks= ds miØeksa esa fuos'k ¼ft-;ks-½</t>
  </si>
  <si>
    <r>
      <t>ADB</t>
    </r>
    <r>
      <rPr>
        <sz val="14"/>
        <rFont val="Kruti Dev 010"/>
        <family val="0"/>
      </rPr>
      <t xml:space="preserve"> foRr iksf"kr ifj;kstukvksa gsrq fiVdqy esa fuos'k</t>
    </r>
  </si>
  <si>
    <t>tyfo|qr ifj;kstukvksa gsrq okg~; lgk;frr _.k</t>
  </si>
  <si>
    <t>gfj}kj ds vuq-tkfr ckgqY; {kss=ksa esa js'kefodkl ;w0lh0vkj0,Q0 dk lqn`&lt;hdj.k</t>
  </si>
  <si>
    <t>iSdst vkQ O;kteqDr _.k</t>
  </si>
  <si>
    <t>vuqnkfur njksa ij QVhZykbtj</t>
  </si>
  <si>
    <t>u;s lnL;ksa ds fy,</t>
  </si>
  <si>
    <t>lRrk gksYMj esEcj</t>
  </si>
  <si>
    <t>xzhu eS;qj</t>
  </si>
  <si>
    <t>xUuk cht forj.k</t>
  </si>
  <si>
    <t>ck;ks xSl</t>
  </si>
  <si>
    <t>lhekUr {ks=ksa dk fodkl ¼ch-,-Mh-ih-½</t>
  </si>
  <si>
    <t>csdoYMZ jhtu xzkUV QUM ¼ch-vkj-th-,Q-½</t>
  </si>
  <si>
    <t>uydwi dk fuekZ.k ,oa lqn`&lt;h+dj.k ft- ;ks-</t>
  </si>
  <si>
    <t>uydwi dk fuekZ.k ,oa lqn`&lt;h+dj.k jk-;ks-</t>
  </si>
  <si>
    <t>ugjks ,oa y?kq Mky ugjksa dk fuekZ.k ,oa lqn`&lt;h+dj.k ft-;ks-</t>
  </si>
  <si>
    <t>ugjks ,oa y?kq Mky ugjksa dk fuekZ.k ,oa lqn`&lt;h+dj.k jk-;ks-</t>
  </si>
  <si>
    <t>vuqlwfpr tkfr ds ykHkkfFkZ;ksa gsrq MªkbZfoax izf'k{k.k</t>
  </si>
  <si>
    <t>ifjogu foHkkx</t>
  </si>
  <si>
    <t>;ksx¼[kk| ,oa jln½</t>
  </si>
  <si>
    <t>17- yksd fuekZ.k foHkkx %&amp;</t>
  </si>
  <si>
    <t>18 ifjogu foHkkx</t>
  </si>
  <si>
    <t>iaruxj bZ-dk- dks lgk;rk</t>
  </si>
  <si>
    <t>lkaLd`frd Hkouks dk fuekZ.k</t>
  </si>
  <si>
    <t>midsanzks dk vf/k"Bku dsfUnz; iksf"kr</t>
  </si>
  <si>
    <t>midsanzks dk vf/k"Bku jkT; lsDVj</t>
  </si>
  <si>
    <t>,u-vkj-,p-,e- ds vUrxZr¼15izfr'kr jkT;ka'k½</t>
  </si>
  <si>
    <r>
      <t xml:space="preserve">lgdkjh lgHkkfxrk ;kstuk </t>
    </r>
    <r>
      <rPr>
        <b/>
        <sz val="14"/>
        <rFont val="Kruti Dev 010"/>
        <family val="0"/>
      </rPr>
      <t>jk-ls-</t>
    </r>
  </si>
  <si>
    <t>f'kYih xzke ;kstuk</t>
  </si>
  <si>
    <t>vU; ifjO;;</t>
  </si>
  <si>
    <t xml:space="preserve">tutkfr iwoZn'ke ¼1ls10½ Nk=o`fRr </t>
  </si>
  <si>
    <t>Hkslt fodkl</t>
  </si>
  <si>
    <t>moZjd gsrq vkfFkZd lgk;rk</t>
  </si>
  <si>
    <t xml:space="preserve">,deq'r O;ktjfgr yksu </t>
  </si>
  <si>
    <t>[kkn forj.k</t>
  </si>
  <si>
    <t>tutkfr mi ;kstuk</t>
  </si>
  <si>
    <t>uydwi fuekZ.k ,oa lqn`&lt;+hdj.k ftyk ;kstuk</t>
  </si>
  <si>
    <t>jktdh; ugjks dk fuekZ.k ftyk ;kstuk</t>
  </si>
  <si>
    <t>jktdh; ugjks dk fuekZ.k jkT; ;kstuk</t>
  </si>
  <si>
    <t>y?kq&lt;ky ugjks dk fuekZ.k@iqujks)kj ftyk ;ks-</t>
  </si>
  <si>
    <t>y?kq&lt;ky ugjks dk fuekZ.k@iqujks)kj jkT; ;ks-</t>
  </si>
  <si>
    <t>xksnkeks fuekZ.k@Hkwfe Ø;</t>
  </si>
  <si>
    <t>;ksx ¼mjsMk½</t>
  </si>
  <si>
    <t>;ksx ¼ÅtkZ½</t>
  </si>
  <si>
    <t>tsVªkssQk rFkk vU; ck;ks¶;wy iztkfr;ksa dk jksi.k</t>
  </si>
  <si>
    <t>i'kqfpfdRlk gsrq nok oSDlhu vkfn Ø;@f'kfojks dk vk;kstu</t>
  </si>
  <si>
    <r>
      <t>Rofjr flapkbZ ykHk;kstuk 10</t>
    </r>
    <r>
      <rPr>
        <sz val="12"/>
        <rFont val="Times New Roman"/>
        <family val="1"/>
      </rPr>
      <t>%</t>
    </r>
    <r>
      <rPr>
        <sz val="14"/>
        <rFont val="Kruti Dev 010"/>
        <family val="0"/>
      </rPr>
      <t>jkT;ka'k 90</t>
    </r>
    <r>
      <rPr>
        <sz val="12"/>
        <rFont val="Times New Roman"/>
        <family val="1"/>
      </rPr>
      <t>%</t>
    </r>
    <r>
      <rPr>
        <sz val="14"/>
        <rFont val="Kruti Dev 010"/>
        <family val="0"/>
      </rPr>
      <t>z ds-</t>
    </r>
  </si>
  <si>
    <t>xwy gkSt fuekZ.k rFkk ikbZi ykbZu vkfn dk fuekZ.k jkT;ka'k</t>
  </si>
  <si>
    <t>vkVhZtu dwi fuekZ.k jkT;ka'k</t>
  </si>
  <si>
    <t>xwy gkSt ,oa ikbi ykbu fu0 jkT;ka'k</t>
  </si>
  <si>
    <r>
      <t>Rofjr flapkbZ ykHk ;kstuk 10</t>
    </r>
    <r>
      <rPr>
        <sz val="12"/>
        <rFont val="Times New Roman"/>
        <family val="1"/>
      </rPr>
      <t>%</t>
    </r>
    <r>
      <rPr>
        <sz val="14"/>
        <rFont val="Kruti Dev 010"/>
        <family val="0"/>
      </rPr>
      <t>jkT;ka'k 90</t>
    </r>
    <r>
      <rPr>
        <sz val="12"/>
        <rFont val="Times New Roman"/>
        <family val="1"/>
      </rPr>
      <t>%</t>
    </r>
    <r>
      <rPr>
        <sz val="14"/>
        <rFont val="Kruti Dev 010"/>
        <family val="0"/>
      </rPr>
      <t>dsUnzka'k</t>
    </r>
  </si>
  <si>
    <t>mUur'khy xUuk cht mRiknu</t>
  </si>
  <si>
    <t>5 xks"Bh</t>
  </si>
  <si>
    <t>Lo.kZ t;Urh 'kgjh jkstxkj ;kstuk</t>
  </si>
  <si>
    <t>vuq0tkfr ds O;fDr;ksa gsrq fofHkUu lsokvksa gsrq iwoZ izf'k{k.k ;kstuk</t>
  </si>
  <si>
    <t>vuq0tkfr Nk=koklksadk vuqj{k.k,oa lqn`&lt;+hdj.k</t>
  </si>
  <si>
    <t>vuq0tkfr vk0i0fo0dk vuqj{k.k,oa lqn`&lt;+hdj.k</t>
  </si>
  <si>
    <t>vuq0tkfrvkbZ0Vh0vkbZ0dk vuqj{k.k,oalqn`&lt;+hdj.k</t>
  </si>
  <si>
    <t>vVy vkokl ;kstuk&amp;vuq0tkfr</t>
  </si>
  <si>
    <t>lgdkjh miHkksDrk ;kstuk&amp;va'k dz; vuqnku</t>
  </si>
  <si>
    <t xml:space="preserve">futh uydwi@iEilSV esa fo|qr la;kstu ;kstuk </t>
  </si>
  <si>
    <t xml:space="preserve">Lo.kZ t;Urh 'kgjh jkstxkj ;kstuk </t>
  </si>
  <si>
    <t>efyu cLrh lq/kkj ;kstuk ¼vkbZ-,p-,l-Mh-ih-½</t>
  </si>
  <si>
    <t xml:space="preserve"> 'kkSpky; fuekZ.k</t>
  </si>
  <si>
    <t>NksVs rFkk e/;e Js.kh ds uxjksa dh lesfdr fodkl ;kstuk</t>
  </si>
  <si>
    <t>vVy vkokl ;kstuk&amp;tutkfr</t>
  </si>
  <si>
    <t>tutkfr Nk=koklksa dk fuekZ.k&amp;ckfydk</t>
  </si>
  <si>
    <t>tutkfr vk-i-fo- fuekZ.k&amp;ckfydk</t>
  </si>
  <si>
    <t xml:space="preserve">ifj"kn </t>
  </si>
  <si>
    <t>ifj"kn</t>
  </si>
  <si>
    <t>dsUnz iqjksfu/kkfur</t>
  </si>
  <si>
    <r>
      <t>ck;ks xSl ¼100</t>
    </r>
    <r>
      <rPr>
        <sz val="12"/>
        <color indexed="8"/>
        <rFont val="Times New Roman"/>
        <family val="1"/>
      </rPr>
      <t>%</t>
    </r>
    <r>
      <rPr>
        <sz val="14"/>
        <color indexed="8"/>
        <rFont val="Kruti Dev 010"/>
        <family val="0"/>
      </rPr>
      <t>ds-l-½</t>
    </r>
  </si>
  <si>
    <t>ifj;kstukvksa ij jkT; ljdkj }kjk fn;k tkus okyk iq"Vkgkj dk;ZØe ds vUrxZr lefUor cky fodkl iks"kkgkj jk-ls-</t>
  </si>
  <si>
    <t>lefUor cky fodkl ;kstuk ds-iks-</t>
  </si>
  <si>
    <t>vkWaxuckMh dk;Zd=h;ksa dks jkT; ljdkj }kjk fn;s tkus okyk ekuns; jk-ls-</t>
  </si>
  <si>
    <t>vkaxuokM+h dsUnz Hkou fuekZ.k jk-ls-</t>
  </si>
  <si>
    <t>vkaxuokM+h gsqr vfrfjDr lgk;rk jk-ls-</t>
  </si>
  <si>
    <t>Qyks ds vUrxZr {ks=Qy foLRkkj</t>
  </si>
  <si>
    <t>Qy ikS/k mRiknu</t>
  </si>
  <si>
    <r>
      <t xml:space="preserve">vkokl ,oa eyhu cLrh lq/kkj </t>
    </r>
    <r>
      <rPr>
        <sz val="12"/>
        <rFont val="Times New Roman"/>
        <family val="1"/>
      </rPr>
      <t>(IHSDP)</t>
    </r>
  </si>
  <si>
    <t>csfld lfoZlst Vw vjcu iqvj</t>
  </si>
  <si>
    <t>i'kq fpfdRlky;ksa@i'kq lsok dsUnzksa ds Hkou fuekZ.k ft-ls-</t>
  </si>
  <si>
    <t>i;ZVu LFky lkSUn;hZdj.kjk-ls-</t>
  </si>
  <si>
    <t>vU; lgdkjh lfefr;ksa dks lgk;rk</t>
  </si>
  <si>
    <t>vVy vkn'kZ xzke ;kstuk jk-ls-</t>
  </si>
  <si>
    <t>va'k dz; gsrq vuqnku ftyk ;kstuk</t>
  </si>
  <si>
    <t>y?kq vfHk- dk;Z</t>
  </si>
  <si>
    <t>`</t>
  </si>
  <si>
    <t>yksdy ckWMht ,Ma ih-,l-bZ-</t>
  </si>
  <si>
    <t>i;ZVu LFky lkSUn;hZdj.k jk-ls</t>
  </si>
  <si>
    <t>i;ZVu LFky lkSUn;hZdj.k ft-ls</t>
  </si>
  <si>
    <t>eqUL;kjh] /kkjpwyk] dkylh rFkk riksou vkbZ-Vh-vkbZ-¼izf'k{k.k½</t>
  </si>
  <si>
    <t>jk0vkS0izf'k{k.k laLFkkuksa dk lqn`&lt;+hdj.k¼izf'k{k.k½</t>
  </si>
  <si>
    <t>dkylh nsgjknwu esa tutkfr vH;kfFkZ;ksa ds fy, fof'k"V jkstxkj ;kstuk</t>
  </si>
  <si>
    <t>ÅtkZ]ty fo|qr fuxe mjsMk</t>
  </si>
  <si>
    <t>vkbZ-lh-Mh-,l-</t>
  </si>
  <si>
    <t>y?kq flapkbZ ds varxZr gkbZMªe Lizhadyjksa dk fuekZ.k jkT;ka'k</t>
  </si>
  <si>
    <t>'kgrwr ikS/k</t>
  </si>
  <si>
    <t>Loty</t>
  </si>
  <si>
    <t>Qy lCth;ksa dks lq[kkdj izlaLdj.k dh ;kstuk ft-;ks-</t>
  </si>
  <si>
    <t>l?ku ,oa cSeksleh lCth mRiknu dk fodkl @e'kkyk fodkl jk-ls-</t>
  </si>
  <si>
    <t>xSl xksnkeksa dk fuekZ.k</t>
  </si>
  <si>
    <t>xzkeh.k xzsu cSad</t>
  </si>
  <si>
    <t>igkMh {ks= gsrq xSl dusDlu ¼fe'ku eksM½</t>
  </si>
  <si>
    <t>jk"Vªh; ek/;fed f'k{kk vfHk;ku</t>
  </si>
  <si>
    <t>lgdkjh _.k ,oa vf/kdks"k.k ds varxZr C;kt jfgr _.k ft-;ks-</t>
  </si>
  <si>
    <r>
      <t xml:space="preserve">jktdh; ugjks dk fuekZ.k </t>
    </r>
    <r>
      <rPr>
        <sz val="12"/>
        <rFont val="Times New Roman"/>
        <family val="1"/>
      </rPr>
      <t>CSS funded by AIBP</t>
    </r>
  </si>
  <si>
    <r>
      <t xml:space="preserve">csfld lfoZlst Vw vjcu iqoj </t>
    </r>
    <r>
      <rPr>
        <sz val="12"/>
        <rFont val="Times New Roman"/>
        <family val="1"/>
      </rPr>
      <t>BSUP</t>
    </r>
  </si>
  <si>
    <t>okVj gkosZfLVax ;kstuk jk-ls-</t>
  </si>
  <si>
    <t>ikS/k lqj{kk dk;Zdze ftyk ;ks-</t>
  </si>
  <si>
    <t>4-28 yk[k cPpksa dks idk&amp;idk;k Hkkstu iznku fd;k tk jgk gSA</t>
  </si>
  <si>
    <t xml:space="preserve">4-28 yk[k cPpksa dks fu%'kqYd ikB~; iqLrdsa iznku dh x;h gSA </t>
  </si>
  <si>
    <t>51 fo|ky;ksa ds osrukfn dh O;oLFkk</t>
  </si>
  <si>
    <t xml:space="preserve">44 pkyw fuekZ.k dk;Z 10 fo|ky;ksa gsrq Lohd`fr izLrkfor 6 dk;ksZ gsrq Lohd`fr </t>
  </si>
  <si>
    <t>53 gtkj cPpksa dks idk&amp;idk;k Hkkstu iznku fd;k tk jgk gSA</t>
  </si>
  <si>
    <t xml:space="preserve">53 gtkj cPpksa dks fu%'kqYd ikB~; iqLrdsa iznku dh x;h gSA </t>
  </si>
  <si>
    <t>10 fo|ky;ksa ds osrukfn dh O;oLFkk</t>
  </si>
  <si>
    <t xml:space="preserve">01 pkyw fuekZ.k dk;Z jk-b-dk- dquuk Mkxqjk ds pkyw fuekZ.k dk;Z ,oa jk-b-dk- HkVkM ds u;s dk;Z dk izLrko fd;k x;k gSA </t>
  </si>
  <si>
    <t>tutkfr dyk ,oa laLd`fr dk vfHkys[ku laj{k.k rFkk mUu;u</t>
  </si>
  <si>
    <t>ikjEifjd ok| ;a=ksasa ,oa os'kHkw"kk dk Ø;</t>
  </si>
  <si>
    <t>izk0Lok0 dsUnzks dh LFkkiuk</t>
  </si>
  <si>
    <t>jk0 ,syksaiSfFkd fpfdRlky; dk fuekZ.k</t>
  </si>
  <si>
    <t>u;s xzkeh.k midssUnzksa dh LFkkiuk</t>
  </si>
  <si>
    <t>lpy fpfdRlky; dh LFkkiuk</t>
  </si>
  <si>
    <t>ck&lt; fu;U=.k jkT; lsDVj</t>
  </si>
  <si>
    <t>izkfof/kd f'k{kk funs'kky;] Jhuxj</t>
  </si>
  <si>
    <t>i;ZVu LFky lk-  ft-ls-</t>
  </si>
  <si>
    <t>12.5,50,40,7,20=129.50</t>
  </si>
  <si>
    <t>vU; ;kstukvksa gsrq ifjO;;</t>
  </si>
  <si>
    <t>nkfjUnk i)fr ij cdjk lkaM forj.k</t>
  </si>
  <si>
    <t>eaxynyksa dh la[;k</t>
  </si>
  <si>
    <t>efgyk Msjh fodkl ;kstuk jk-;ks-</t>
  </si>
  <si>
    <t>ckfydk</t>
  </si>
  <si>
    <t>jktdh; ikyhVsfDud gsrq</t>
  </si>
  <si>
    <t>eq[;ea=h f'kYi fodkl ;kstuk</t>
  </si>
  <si>
    <t>pkyw@ubZ ;kstuk;sa ftyk ;kstuk</t>
  </si>
  <si>
    <t>i;ZVu fodkl dh ubZ ;ks- jkT; ;kstuk</t>
  </si>
  <si>
    <t>jktdh; cgq/kU/kh laLFkkvksa ds Hkou fuekZ.k</t>
  </si>
  <si>
    <t>gksE;ksiSfFkd fpfdRlky;ksa dh LFkkiuk</t>
  </si>
  <si>
    <t>vuq-tkfr ds ;qod@;qofr;ksa gsrq f'k{kk _.k O;kt lfClMh ;kstuk</t>
  </si>
  <si>
    <t xml:space="preserve">tutkfr lykgdkj ifj"kn </t>
  </si>
  <si>
    <t>i;ZVu fodkl pkyw ubZ ifj;kstuk,a jkT; lsDVj</t>
  </si>
  <si>
    <t>i;ZVu fodkl pkyw ;kstuk ftyk ;kstuk</t>
  </si>
  <si>
    <t>jkT; eqDr fo'ofo|ky; gY}kuh</t>
  </si>
  <si>
    <t>i'kq fpfdRlky;ksa@i'kq lssok dsUnzksas dh LFkkiuk</t>
  </si>
  <si>
    <t xml:space="preserve">i'kq lsok fpfdRlky;ksa ,oa i'kq lssok dsUnksas dk Hkou fuekZ.k </t>
  </si>
  <si>
    <t xml:space="preserve">jkT; lsDVj ;kstuk;sa </t>
  </si>
  <si>
    <t>i'kqfpfdRlky;ksa@i-lss-ds- Hkou fuekZ.k vVy vkn'kZ</t>
  </si>
  <si>
    <t>i'kq fpfdRlky;ksa@i'kq lsok dsUnzksa ds Hkou fuekZ.k vVy vkn'kZ jk-ls-</t>
  </si>
  <si>
    <t>tM+h&amp;cwVh 'kks/k ,oa fodkl laLFkku jk-ls-</t>
  </si>
  <si>
    <t>pk; fodkl ifj;kstuk jk-;ks-</t>
  </si>
  <si>
    <t>tM+hcwVh 'kks/k laLFkku dks vuqnku jk-ls-</t>
  </si>
  <si>
    <t>rS;kj pk; dk mRiknu</t>
  </si>
  <si>
    <t>yk[k fd0</t>
  </si>
  <si>
    <t>;a=ks dh la[;k</t>
  </si>
  <si>
    <t>iq"Vkgkj dk;ZØe ds vUrxZr jkT; ljdkj }kjk fn;k tkus okyk iks"kkgkj ds-iks-</t>
  </si>
  <si>
    <t>lEkfUor cky fodkl ifj;kstukvksa  ij jkT; ljdkj }kjk fn, tkus okyk iks"kkgkj jk-ls-</t>
  </si>
  <si>
    <t>vk;qosZfnd ,oa ;qukuh vk;qosZfnd fp- dh LFkkiuk</t>
  </si>
  <si>
    <t>[kk|kUu lqj{kk dk;Zdze jk-ls-</t>
  </si>
  <si>
    <t>eS- Vu esa</t>
  </si>
  <si>
    <r>
      <t xml:space="preserve">¼/kujkf'k yk[k </t>
    </r>
    <r>
      <rPr>
        <b/>
        <sz val="12"/>
        <color indexed="12"/>
        <rFont val="Rupee Foradian"/>
        <family val="2"/>
      </rPr>
      <t>`</t>
    </r>
    <r>
      <rPr>
        <b/>
        <sz val="16"/>
        <color indexed="12"/>
        <rFont val="Kruti Dev 010"/>
        <family val="0"/>
      </rPr>
      <t xml:space="preserve"> esa½</t>
    </r>
  </si>
  <si>
    <r>
      <t>¼/kujkf'k yk[k</t>
    </r>
    <r>
      <rPr>
        <b/>
        <sz val="12"/>
        <color indexed="12"/>
        <rFont val="Rupee Foradian"/>
        <family val="2"/>
      </rPr>
      <t xml:space="preserve"> `</t>
    </r>
    <r>
      <rPr>
        <b/>
        <sz val="16"/>
        <color indexed="12"/>
        <rFont val="Kruti Dev 010"/>
        <family val="0"/>
      </rPr>
      <t xml:space="preserve"> esa½</t>
    </r>
  </si>
  <si>
    <t>tSfod [kkn mRiknu</t>
  </si>
  <si>
    <t>ikS/k lqj{kk mipkfjr {ks=</t>
  </si>
  <si>
    <t>jk-m-ek-ck-fo- esa foKku v/;;u ds fy, lqfo/kk rFkk uohu iz;ksx'kkykvksa dk fuekZ.k</t>
  </si>
  <si>
    <t>jk-m-ek-ck-fo- Hkou foLrkj@vfrfjDr d{kksa dk fuekZ.k</t>
  </si>
  <si>
    <t>jk-ek-fo- dk Hkou foLRkkj fo|qrhdj.k ,oa Hkwfe@Hkou Ø;</t>
  </si>
  <si>
    <t>vkoklh;@vukoklh; Hkouksa dk fuekZ.k</t>
  </si>
  <si>
    <t>jk-m-ek-ck-fo- ds v/kwjs Hkouksa ds fuekZ.k gsrq ,deq'r O;oLFkk</t>
  </si>
  <si>
    <t xml:space="preserve">izk- LokLF; dsaUnzks dh LFkkiuk </t>
  </si>
  <si>
    <t xml:space="preserve">izk- LokLF; dsaUnzks dk fuekZ.k </t>
  </si>
  <si>
    <t>jk-,-fpfdRlky;ksa dk Hkou fu-</t>
  </si>
  <si>
    <t>izk-Lok-ds-s dk Hkou fuekZ.k</t>
  </si>
  <si>
    <t>jk0 ,s-fp- dk fuekZ.k</t>
  </si>
  <si>
    <t>f'k{k.k@ekxZn'kZu dsUnz dkylh@/kkjpwyk@ fnus'kiqj dh LFkkiuk¼lsok;kstu½</t>
  </si>
  <si>
    <t>iapk;r Hkou fuekZ.k</t>
  </si>
  <si>
    <t>{ks= iapk;r fuf/k</t>
  </si>
  <si>
    <t>o`{kkjksi.k vuqj{k.k</t>
  </si>
  <si>
    <t>1792</t>
  </si>
  <si>
    <t>y?kq vfHk;kaf=d dk;Z</t>
  </si>
  <si>
    <t>2- lCth cht forj.k</t>
  </si>
  <si>
    <t>3- lCth ds vUrxZr vkPNknu</t>
  </si>
  <si>
    <t>4- vkyw cht forj.k</t>
  </si>
  <si>
    <t>5- ikS/k lqj{kk dk;Z</t>
  </si>
  <si>
    <t>6- vkS|kfud la;= forj.k</t>
  </si>
  <si>
    <t>7- vnj[k cht forj.k</t>
  </si>
  <si>
    <t>8- gYnh cht forj.k</t>
  </si>
  <si>
    <t>9- p;fur fodkl [k.Mksa esa efgykvksa dks vkS|kfud izf'k{k.k</t>
  </si>
  <si>
    <t>10-Qy mRiknu</t>
  </si>
  <si>
    <t>11-lCth mRiknu</t>
  </si>
  <si>
    <t>12-vkyw mRiknu</t>
  </si>
  <si>
    <t>17-yksd fuekZ.k foHkkx</t>
  </si>
  <si>
    <t>18ifjogu foHkkx</t>
  </si>
  <si>
    <t>;ksx¼dyk ,oa laLd`fr foHkkx½</t>
  </si>
  <si>
    <t>ekg %&amp; ekpZ] 2011 rd dh fLFkfr</t>
  </si>
  <si>
    <t>304.1</t>
  </si>
  <si>
    <t>-</t>
  </si>
  <si>
    <t xml:space="preserve">jk"Vªh; xzkeh.k jkstxkj xkjUVh ;kstuk </t>
  </si>
  <si>
    <t xml:space="preserve">nsgjknwu esa dquSu fpfdRlky; ds vukoklh; Hkou dk fuekZ.k dk;Z lEikfnr </t>
  </si>
  <si>
    <t>Å/keflag uxj esa e&gt;ksyk ,oa ykyiqj fpfdRlky; ds vukoklh; Hkou fuekZ.k dk;Z izxfr ij</t>
  </si>
  <si>
    <t>gfj}kj esa MkMk tykyiqj rFkk :nziz;kx esa yexksaMh fpfdRlky; dsa vukoklh; Hkou fuekZ.k</t>
  </si>
  <si>
    <t>30</t>
  </si>
  <si>
    <t>234</t>
  </si>
  <si>
    <t>457</t>
  </si>
  <si>
    <t>74</t>
  </si>
  <si>
    <t>2338</t>
  </si>
  <si>
    <t>{ks= iapk;r fodkl fuf/k jk-ls-</t>
  </si>
  <si>
    <t>jktho xkW/kh iapk;r Hkou fuekZ.k jk-ls-</t>
  </si>
  <si>
    <t>iapk;r Hkou gsrq vfrfjDr dejs gsrq jk-ls-</t>
  </si>
  <si>
    <r>
      <t>csdoYMZ jhtu xzkUV QUM ¼ch-vkj-th-,Q-½</t>
    </r>
    <r>
      <rPr>
        <sz val="12"/>
        <rFont val="Times New Roman"/>
        <family val="1"/>
      </rPr>
      <t>CSS</t>
    </r>
  </si>
  <si>
    <t xml:space="preserve">ekg % ekpZ] 2011 </t>
  </si>
  <si>
    <t>ekg % ekpZ] 2011</t>
  </si>
  <si>
    <t>xzkeh.k fpfdRlk ,oa LokLFk; dsUnz</t>
  </si>
  <si>
    <t>mUur fdLe dh jksi.k lkexzh dk mRiknu</t>
  </si>
  <si>
    <t>ckxkuksa dh ?ksjckM+</t>
  </si>
  <si>
    <t>dk;Z izxfr ij 3-90 fdeh0</t>
  </si>
  <si>
    <t>3- iqu% fuekZ.k ,oa lq/kkj</t>
  </si>
  <si>
    <t>4- eksVj lsrq</t>
  </si>
  <si>
    <t>5- iSny lsrq</t>
  </si>
</sst>
</file>

<file path=xl/styles.xml><?xml version="1.0" encoding="utf-8"?>
<styleSheet xmlns="http://schemas.openxmlformats.org/spreadsheetml/2006/main">
  <numFmts count="4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_);\(0.00\)"/>
    <numFmt numFmtId="192" formatCode="0_);\(0\)"/>
    <numFmt numFmtId="193" formatCode="[$-809]d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87">
    <font>
      <sz val="10"/>
      <name val="Arial"/>
      <family val="0"/>
    </font>
    <font>
      <b/>
      <sz val="15"/>
      <name val="Kruti Dev 010"/>
      <family val="0"/>
    </font>
    <font>
      <sz val="15"/>
      <name val="Kruti Dev 010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Kruti Dev 010"/>
      <family val="0"/>
    </font>
    <font>
      <b/>
      <sz val="14"/>
      <name val="Kruti Dev 010"/>
      <family val="0"/>
    </font>
    <font>
      <sz val="14"/>
      <name val="Times New Roman"/>
      <family val="1"/>
    </font>
    <font>
      <sz val="12"/>
      <name val="Kruti Dev 010"/>
      <family val="0"/>
    </font>
    <font>
      <sz val="14"/>
      <name val="Arial"/>
      <family val="2"/>
    </font>
    <font>
      <sz val="12"/>
      <name val="Arial"/>
      <family val="2"/>
    </font>
    <font>
      <b/>
      <sz val="16"/>
      <name val="Kruti Dev 010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Kruti Dev 010"/>
      <family val="0"/>
    </font>
    <font>
      <sz val="16"/>
      <name val="Kruti Dev 010"/>
      <family val="0"/>
    </font>
    <font>
      <b/>
      <sz val="10"/>
      <name val="Times New Roman"/>
      <family val="1"/>
    </font>
    <font>
      <b/>
      <sz val="12"/>
      <name val="Kruti Dev 010"/>
      <family val="0"/>
    </font>
    <font>
      <sz val="14"/>
      <color indexed="12"/>
      <name val="Kruti Dev 010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6"/>
      <color indexed="12"/>
      <name val="Kruti Dev 010"/>
      <family val="0"/>
    </font>
    <font>
      <b/>
      <sz val="12"/>
      <color indexed="12"/>
      <name val="Times New Roman"/>
      <family val="1"/>
    </font>
    <font>
      <sz val="16"/>
      <color indexed="12"/>
      <name val="Kruti Dev 010"/>
      <family val="0"/>
    </font>
    <font>
      <b/>
      <sz val="15"/>
      <color indexed="12"/>
      <name val="Kruti Dev 010"/>
      <family val="0"/>
    </font>
    <font>
      <sz val="12"/>
      <color indexed="12"/>
      <name val="Times New Roman"/>
      <family val="1"/>
    </font>
    <font>
      <b/>
      <sz val="16"/>
      <color indexed="58"/>
      <name val="Kruti Dev 010"/>
      <family val="0"/>
    </font>
    <font>
      <b/>
      <sz val="12"/>
      <color indexed="58"/>
      <name val="Times New Roman"/>
      <family val="1"/>
    </font>
    <font>
      <b/>
      <sz val="18"/>
      <color indexed="12"/>
      <name val="Kruti Dev 010"/>
      <family val="0"/>
    </font>
    <font>
      <sz val="16"/>
      <color indexed="17"/>
      <name val="Kruti Dev 010"/>
      <family val="0"/>
    </font>
    <font>
      <b/>
      <sz val="16"/>
      <color indexed="17"/>
      <name val="Kruti Dev 010"/>
      <family val="0"/>
    </font>
    <font>
      <b/>
      <sz val="12"/>
      <color indexed="17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6"/>
      <name val="Times New Roman"/>
      <family val="1"/>
    </font>
    <font>
      <b/>
      <sz val="18"/>
      <name val="Kruti Dev 010"/>
      <family val="0"/>
    </font>
    <font>
      <sz val="15"/>
      <color indexed="8"/>
      <name val="Kruti Dev 010"/>
      <family val="0"/>
    </font>
    <font>
      <b/>
      <sz val="15"/>
      <color indexed="8"/>
      <name val="Kruti Dev 010"/>
      <family val="0"/>
    </font>
    <font>
      <b/>
      <sz val="12"/>
      <color indexed="8"/>
      <name val="Times New Roman"/>
      <family val="1"/>
    </font>
    <font>
      <sz val="12"/>
      <name val="Times"/>
      <family val="1"/>
    </font>
    <font>
      <sz val="13"/>
      <name val="Kruti Dev 010"/>
      <family val="0"/>
    </font>
    <font>
      <b/>
      <sz val="16"/>
      <color indexed="16"/>
      <name val="Kruti Dev 010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Kruti Dev 010"/>
      <family val="0"/>
    </font>
    <font>
      <b/>
      <sz val="12"/>
      <color indexed="57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59"/>
      <name val="Times New Roman"/>
      <family val="1"/>
    </font>
    <font>
      <b/>
      <sz val="12"/>
      <color indexed="19"/>
      <name val="Times New Roman"/>
      <family val="1"/>
    </font>
    <font>
      <b/>
      <sz val="16"/>
      <color indexed="59"/>
      <name val="Kruti Dev 010"/>
      <family val="0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color indexed="63"/>
      <name val="Times New Roman"/>
      <family val="1"/>
    </font>
    <font>
      <sz val="14"/>
      <color indexed="8"/>
      <name val="Kruti Dev 010"/>
      <family val="0"/>
    </font>
    <font>
      <sz val="12"/>
      <color indexed="8"/>
      <name val="Times New Roman"/>
      <family val="1"/>
    </font>
    <font>
      <b/>
      <sz val="14"/>
      <color indexed="8"/>
      <name val="Kruti Dev 010"/>
      <family val="0"/>
    </font>
    <font>
      <sz val="10"/>
      <name val="Kruti Dev 010"/>
      <family val="0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3"/>
      <color indexed="12"/>
      <name val="Kruti Dev 010"/>
      <family val="0"/>
    </font>
    <font>
      <b/>
      <sz val="12"/>
      <color indexed="10"/>
      <name val="Times New Roman"/>
      <family val="1"/>
    </font>
    <font>
      <sz val="12"/>
      <color indexed="57"/>
      <name val="Times New Roman"/>
      <family val="1"/>
    </font>
    <font>
      <b/>
      <sz val="12"/>
      <color indexed="12"/>
      <name val="Rupee Foradian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6"/>
      <color indexed="9"/>
      <name val="Kruti Dev 010"/>
      <family val="0"/>
    </font>
    <font>
      <b/>
      <sz val="16"/>
      <color indexed="8"/>
      <name val="Kruti Dev 01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24" borderId="0" applyNumberFormat="0" applyBorder="0" applyAlignment="0" applyProtection="0"/>
    <xf numFmtId="0" fontId="44" fillId="27" borderId="0" applyNumberFormat="0" applyBorder="0" applyAlignment="0" applyProtection="0"/>
    <xf numFmtId="0" fontId="43" fillId="25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30" borderId="0" applyNumberFormat="0" applyBorder="0" applyAlignment="0" applyProtection="0"/>
    <xf numFmtId="0" fontId="44" fillId="24" borderId="0" applyNumberFormat="0" applyBorder="0" applyAlignment="0" applyProtection="0"/>
    <xf numFmtId="0" fontId="44" fillId="31" borderId="0" applyNumberFormat="0" applyBorder="0" applyAlignment="0" applyProtection="0"/>
    <xf numFmtId="0" fontId="43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1" applyNumberFormat="0" applyAlignment="0" applyProtection="0"/>
    <xf numFmtId="0" fontId="4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8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1" borderId="1" applyNumberFormat="0" applyAlignment="0" applyProtection="0"/>
    <xf numFmtId="0" fontId="54" fillId="0" borderId="6" applyNumberFormat="0" applyFill="0" applyAlignment="0" applyProtection="0"/>
    <xf numFmtId="0" fontId="55" fillId="37" borderId="0" applyNumberFormat="0" applyBorder="0" applyAlignment="0" applyProtection="0"/>
    <xf numFmtId="0" fontId="0" fillId="24" borderId="7" applyNumberFormat="0" applyFont="0" applyAlignment="0" applyProtection="0"/>
    <xf numFmtId="0" fontId="56" fillId="33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94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49" fontId="16" fillId="0" borderId="10" xfId="74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49" fontId="20" fillId="0" borderId="10" xfId="74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>
      <alignment horizontal="center" vertical="center" wrapText="1"/>
    </xf>
    <xf numFmtId="192" fontId="7" fillId="0" borderId="10" xfId="0" applyNumberFormat="1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2" fontId="21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2" fontId="29" fillId="38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31" fillId="38" borderId="10" xfId="0" applyFont="1" applyFill="1" applyBorder="1" applyAlignment="1">
      <alignment horizontal="center" vertical="top" wrapText="1"/>
    </xf>
    <xf numFmtId="0" fontId="22" fillId="0" borderId="0" xfId="0" applyNumberFormat="1" applyFont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2" fontId="4" fillId="39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vertical="center"/>
    </xf>
    <xf numFmtId="0" fontId="6" fillId="39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2" fontId="4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2" fontId="4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vertical="center"/>
    </xf>
    <xf numFmtId="0" fontId="5" fillId="4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5" fillId="39" borderId="18" xfId="0" applyFont="1" applyFill="1" applyBorder="1" applyAlignment="1">
      <alignment vertical="center"/>
    </xf>
    <xf numFmtId="0" fontId="6" fillId="39" borderId="18" xfId="0" applyFont="1" applyFill="1" applyBorder="1" applyAlignment="1">
      <alignment horizontal="center" vertical="center" wrapText="1"/>
    </xf>
    <xf numFmtId="2" fontId="4" fillId="39" borderId="18" xfId="0" applyNumberFormat="1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/>
    </xf>
    <xf numFmtId="49" fontId="7" fillId="39" borderId="18" xfId="0" applyNumberFormat="1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vertical="center"/>
    </xf>
    <xf numFmtId="0" fontId="3" fillId="39" borderId="18" xfId="0" applyFont="1" applyFill="1" applyBorder="1" applyAlignment="1">
      <alignment horizontal="center" vertical="center"/>
    </xf>
    <xf numFmtId="2" fontId="4" fillId="39" borderId="18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39" borderId="18" xfId="0" applyFont="1" applyFill="1" applyBorder="1" applyAlignment="1">
      <alignment horizontal="left" vertical="center" wrapText="1"/>
    </xf>
    <xf numFmtId="0" fontId="5" fillId="39" borderId="18" xfId="0" applyFont="1" applyFill="1" applyBorder="1" applyAlignment="1">
      <alignment horizontal="left" vertical="center"/>
    </xf>
    <xf numFmtId="0" fontId="9" fillId="39" borderId="18" xfId="0" applyFont="1" applyFill="1" applyBorder="1" applyAlignment="1">
      <alignment vertical="center"/>
    </xf>
    <xf numFmtId="0" fontId="5" fillId="39" borderId="19" xfId="0" applyFont="1" applyFill="1" applyBorder="1" applyAlignment="1">
      <alignment vertical="center"/>
    </xf>
    <xf numFmtId="0" fontId="6" fillId="39" borderId="19" xfId="0" applyFont="1" applyFill="1" applyBorder="1" applyAlignment="1">
      <alignment horizontal="center" vertical="center"/>
    </xf>
    <xf numFmtId="2" fontId="4" fillId="39" borderId="19" xfId="0" applyNumberFormat="1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vertical="center"/>
    </xf>
    <xf numFmtId="0" fontId="7" fillId="39" borderId="18" xfId="0" applyFont="1" applyFill="1" applyBorder="1" applyAlignment="1">
      <alignment horizontal="center" vertical="center"/>
    </xf>
    <xf numFmtId="0" fontId="7" fillId="39" borderId="18" xfId="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39" borderId="18" xfId="0" applyFont="1" applyFill="1" applyBorder="1" applyAlignment="1">
      <alignment vertical="center"/>
    </xf>
    <xf numFmtId="0" fontId="10" fillId="39" borderId="18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6" fillId="39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/>
    </xf>
    <xf numFmtId="2" fontId="4" fillId="39" borderId="21" xfId="0" applyNumberFormat="1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1" fontId="3" fillId="0" borderId="18" xfId="0" applyNumberFormat="1" applyFont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 wrapText="1"/>
    </xf>
    <xf numFmtId="1" fontId="3" fillId="39" borderId="19" xfId="0" applyNumberFormat="1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vertical="center"/>
    </xf>
    <xf numFmtId="0" fontId="2" fillId="39" borderId="18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 vertical="center"/>
    </xf>
    <xf numFmtId="0" fontId="9" fillId="39" borderId="18" xfId="0" applyFont="1" applyFill="1" applyBorder="1" applyAlignment="1">
      <alignment vertical="center" wrapText="1"/>
    </xf>
    <xf numFmtId="0" fontId="10" fillId="39" borderId="18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 wrapText="1"/>
    </xf>
    <xf numFmtId="1" fontId="7" fillId="39" borderId="18" xfId="0" applyNumberFormat="1" applyFont="1" applyFill="1" applyBorder="1" applyAlignment="1">
      <alignment horizontal="center" vertical="center" wrapText="1"/>
    </xf>
    <xf numFmtId="192" fontId="5" fillId="39" borderId="18" xfId="0" applyNumberFormat="1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vertical="center" wrapText="1"/>
    </xf>
    <xf numFmtId="192" fontId="5" fillId="39" borderId="19" xfId="0" applyNumberFormat="1" applyFont="1" applyFill="1" applyBorder="1" applyAlignment="1">
      <alignment horizontal="center" vertical="center"/>
    </xf>
    <xf numFmtId="0" fontId="7" fillId="39" borderId="19" xfId="0" applyFont="1" applyFill="1" applyBorder="1" applyAlignment="1">
      <alignment horizontal="center" vertical="center" wrapText="1"/>
    </xf>
    <xf numFmtId="0" fontId="14" fillId="39" borderId="19" xfId="0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7" fillId="40" borderId="14" xfId="0" applyFont="1" applyFill="1" applyBorder="1" applyAlignment="1">
      <alignment horizontal="center" vertical="center"/>
    </xf>
    <xf numFmtId="2" fontId="39" fillId="40" borderId="14" xfId="0" applyNumberFormat="1" applyFont="1" applyFill="1" applyBorder="1" applyAlignment="1">
      <alignment horizontal="center" vertical="center"/>
    </xf>
    <xf numFmtId="0" fontId="37" fillId="40" borderId="14" xfId="0" applyFont="1" applyFill="1" applyBorder="1" applyAlignment="1">
      <alignment vertical="center"/>
    </xf>
    <xf numFmtId="0" fontId="37" fillId="4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2" fontId="4" fillId="39" borderId="11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vertical="center"/>
    </xf>
    <xf numFmtId="2" fontId="3" fillId="4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vertical="center" wrapText="1"/>
    </xf>
    <xf numFmtId="0" fontId="5" fillId="39" borderId="11" xfId="0" applyFont="1" applyFill="1" applyBorder="1" applyAlignment="1">
      <alignment vertical="center"/>
    </xf>
    <xf numFmtId="0" fontId="6" fillId="39" borderId="11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2" fontId="7" fillId="39" borderId="11" xfId="0" applyNumberFormat="1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vertical="center"/>
    </xf>
    <xf numFmtId="0" fontId="6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9" fillId="39" borderId="10" xfId="0" applyFont="1" applyFill="1" applyBorder="1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8" fillId="39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32" fillId="38" borderId="14" xfId="0" applyFont="1" applyFill="1" applyBorder="1" applyAlignment="1">
      <alignment horizontal="center" vertical="top" wrapText="1"/>
    </xf>
    <xf numFmtId="2" fontId="33" fillId="38" borderId="14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4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22" xfId="0" applyFont="1" applyBorder="1" applyAlignment="1">
      <alignment vertical="center"/>
    </xf>
    <xf numFmtId="2" fontId="60" fillId="0" borderId="10" xfId="0" applyNumberFormat="1" applyFont="1" applyBorder="1" applyAlignment="1">
      <alignment horizontal="center" vertical="center" wrapText="1"/>
    </xf>
    <xf numFmtId="2" fontId="60" fillId="4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2" fontId="34" fillId="40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5" fillId="4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6" fillId="40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horizontal="left" vertical="top" wrapText="1"/>
    </xf>
    <xf numFmtId="0" fontId="26" fillId="40" borderId="10" xfId="0" applyFont="1" applyFill="1" applyBorder="1" applyAlignment="1">
      <alignment horizontal="left" vertical="top" wrapText="1"/>
    </xf>
    <xf numFmtId="0" fontId="26" fillId="40" borderId="10" xfId="0" applyFont="1" applyFill="1" applyBorder="1" applyAlignment="1">
      <alignment horizontal="left" vertical="center" wrapText="1"/>
    </xf>
    <xf numFmtId="0" fontId="26" fillId="0" borderId="22" xfId="0" applyFont="1" applyBorder="1" applyAlignment="1">
      <alignment/>
    </xf>
    <xf numFmtId="2" fontId="61" fillId="0" borderId="10" xfId="0" applyNumberFormat="1" applyFont="1" applyBorder="1" applyAlignment="1">
      <alignment horizontal="center" vertical="top" wrapText="1"/>
    </xf>
    <xf numFmtId="2" fontId="61" fillId="40" borderId="1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Border="1" applyAlignment="1">
      <alignment horizontal="center" vertical="top" wrapText="1"/>
    </xf>
    <xf numFmtId="2" fontId="34" fillId="40" borderId="10" xfId="0" applyNumberFormat="1" applyFont="1" applyFill="1" applyBorder="1" applyAlignment="1">
      <alignment horizontal="center" vertical="top" wrapText="1"/>
    </xf>
    <xf numFmtId="2" fontId="62" fillId="0" borderId="10" xfId="0" applyNumberFormat="1" applyFont="1" applyBorder="1" applyAlignment="1">
      <alignment horizontal="center" vertical="top" wrapText="1"/>
    </xf>
    <xf numFmtId="2" fontId="62" fillId="40" borderId="10" xfId="0" applyNumberFormat="1" applyFont="1" applyFill="1" applyBorder="1" applyAlignment="1">
      <alignment horizontal="center" vertical="top" wrapText="1"/>
    </xf>
    <xf numFmtId="2" fontId="62" fillId="40" borderId="10" xfId="0" applyNumberFormat="1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left" vertical="center" wrapText="1"/>
    </xf>
    <xf numFmtId="0" fontId="6" fillId="41" borderId="10" xfId="0" applyFont="1" applyFill="1" applyBorder="1" applyAlignment="1">
      <alignment horizontal="left" vertical="center" wrapText="1"/>
    </xf>
    <xf numFmtId="0" fontId="6" fillId="40" borderId="14" xfId="0" applyFont="1" applyFill="1" applyBorder="1" applyAlignment="1">
      <alignment horizontal="left" vertical="center" wrapText="1"/>
    </xf>
    <xf numFmtId="0" fontId="11" fillId="41" borderId="14" xfId="0" applyFont="1" applyFill="1" applyBorder="1" applyAlignment="1">
      <alignment horizontal="left" vertical="center"/>
    </xf>
    <xf numFmtId="0" fontId="11" fillId="41" borderId="10" xfId="0" applyFont="1" applyFill="1" applyBorder="1" applyAlignment="1">
      <alignment horizontal="left" vertical="center"/>
    </xf>
    <xf numFmtId="0" fontId="6" fillId="41" borderId="14" xfId="0" applyFont="1" applyFill="1" applyBorder="1" applyAlignment="1">
      <alignment vertical="center" wrapText="1"/>
    </xf>
    <xf numFmtId="0" fontId="6" fillId="41" borderId="14" xfId="0" applyFont="1" applyFill="1" applyBorder="1" applyAlignment="1">
      <alignment horizontal="left" vertical="center" wrapText="1"/>
    </xf>
    <xf numFmtId="0" fontId="11" fillId="41" borderId="17" xfId="0" applyFont="1" applyFill="1" applyBorder="1" applyAlignment="1">
      <alignment horizontal="left" vertical="center"/>
    </xf>
    <xf numFmtId="0" fontId="6" fillId="41" borderId="14" xfId="0" applyFont="1" applyFill="1" applyBorder="1" applyAlignment="1">
      <alignment horizontal="left" vertical="center"/>
    </xf>
    <xf numFmtId="0" fontId="11" fillId="41" borderId="11" xfId="0" applyFont="1" applyFill="1" applyBorder="1" applyAlignment="1">
      <alignment horizontal="left" vertical="center"/>
    </xf>
    <xf numFmtId="0" fontId="6" fillId="40" borderId="14" xfId="0" applyFont="1" applyFill="1" applyBorder="1" applyAlignment="1">
      <alignment vertical="center" wrapText="1"/>
    </xf>
    <xf numFmtId="0" fontId="6" fillId="41" borderId="10" xfId="0" applyFont="1" applyFill="1" applyBorder="1" applyAlignment="1">
      <alignment horizontal="left" vertical="center"/>
    </xf>
    <xf numFmtId="0" fontId="6" fillId="41" borderId="0" xfId="0" applyFont="1" applyFill="1" applyBorder="1" applyAlignment="1">
      <alignment horizontal="left" vertical="center"/>
    </xf>
    <xf numFmtId="0" fontId="6" fillId="41" borderId="14" xfId="0" applyFont="1" applyFill="1" applyBorder="1" applyAlignment="1">
      <alignment horizontal="left" vertical="top" wrapText="1"/>
    </xf>
    <xf numFmtId="0" fontId="11" fillId="41" borderId="10" xfId="0" applyFont="1" applyFill="1" applyBorder="1" applyAlignment="1">
      <alignment horizontal="left" vertical="top"/>
    </xf>
    <xf numFmtId="0" fontId="11" fillId="41" borderId="14" xfId="0" applyFont="1" applyFill="1" applyBorder="1" applyAlignment="1">
      <alignment horizontal="left" vertical="top" wrapText="1"/>
    </xf>
    <xf numFmtId="0" fontId="11" fillId="41" borderId="10" xfId="0" applyFont="1" applyFill="1" applyBorder="1" applyAlignment="1">
      <alignment vertical="center" wrapText="1"/>
    </xf>
    <xf numFmtId="0" fontId="11" fillId="41" borderId="10" xfId="0" applyFont="1" applyFill="1" applyBorder="1" applyAlignment="1">
      <alignment horizontal="left" vertical="top" wrapText="1"/>
    </xf>
    <xf numFmtId="0" fontId="38" fillId="41" borderId="14" xfId="0" applyFont="1" applyFill="1" applyBorder="1" applyAlignment="1">
      <alignment horizontal="left" vertical="top" wrapText="1"/>
    </xf>
    <xf numFmtId="0" fontId="6" fillId="41" borderId="10" xfId="0" applyFont="1" applyFill="1" applyBorder="1" applyAlignment="1">
      <alignment vertical="top" wrapText="1"/>
    </xf>
    <xf numFmtId="2" fontId="61" fillId="0" borderId="10" xfId="0" applyNumberFormat="1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0" fontId="64" fillId="40" borderId="0" xfId="0" applyFont="1" applyFill="1" applyBorder="1" applyAlignment="1">
      <alignment horizontal="right" vertical="center" wrapText="1"/>
    </xf>
    <xf numFmtId="0" fontId="42" fillId="40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5" fillId="40" borderId="10" xfId="0" applyFont="1" applyFill="1" applyBorder="1" applyAlignment="1">
      <alignment vertical="center"/>
    </xf>
    <xf numFmtId="2" fontId="4" fillId="4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0" fontId="26" fillId="40" borderId="10" xfId="0" applyFont="1" applyFill="1" applyBorder="1" applyAlignment="1">
      <alignment vertical="center" wrapText="1"/>
    </xf>
    <xf numFmtId="2" fontId="34" fillId="0" borderId="10" xfId="0" applyNumberFormat="1" applyFont="1" applyBorder="1" applyAlignment="1">
      <alignment horizontal="center" vertical="top" wrapText="1"/>
    </xf>
    <xf numFmtId="0" fontId="26" fillId="40" borderId="10" xfId="0" applyFont="1" applyFill="1" applyBorder="1" applyAlignment="1">
      <alignment vertical="top" wrapText="1"/>
    </xf>
    <xf numFmtId="2" fontId="3" fillId="0" borderId="18" xfId="0" applyNumberFormat="1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left" vertical="top" wrapText="1"/>
    </xf>
    <xf numFmtId="0" fontId="5" fillId="40" borderId="10" xfId="0" applyFont="1" applyFill="1" applyBorder="1" applyAlignment="1">
      <alignment vertical="top" wrapText="1"/>
    </xf>
    <xf numFmtId="0" fontId="3" fillId="39" borderId="23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 wrapText="1"/>
    </xf>
    <xf numFmtId="2" fontId="18" fillId="39" borderId="2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2" fontId="3" fillId="40" borderId="11" xfId="0" applyNumberFormat="1" applyFont="1" applyFill="1" applyBorder="1" applyAlignment="1">
      <alignment horizontal="center" vertical="center"/>
    </xf>
    <xf numFmtId="2" fontId="4" fillId="40" borderId="11" xfId="0" applyNumberFormat="1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vertical="center"/>
    </xf>
    <xf numFmtId="0" fontId="5" fillId="40" borderId="1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vertical="center"/>
    </xf>
    <xf numFmtId="0" fontId="3" fillId="39" borderId="10" xfId="0" applyFont="1" applyFill="1" applyBorder="1" applyAlignment="1">
      <alignment vertical="center"/>
    </xf>
    <xf numFmtId="0" fontId="5" fillId="40" borderId="10" xfId="0" applyFont="1" applyFill="1" applyBorder="1" applyAlignment="1">
      <alignment horizontal="left" vertical="top" wrapText="1"/>
    </xf>
    <xf numFmtId="2" fontId="3" fillId="40" borderId="10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left" vertical="center" wrapText="1"/>
    </xf>
    <xf numFmtId="0" fontId="6" fillId="42" borderId="10" xfId="0" applyFont="1" applyFill="1" applyBorder="1" applyAlignment="1">
      <alignment vertical="center"/>
    </xf>
    <xf numFmtId="2" fontId="5" fillId="39" borderId="11" xfId="0" applyNumberFormat="1" applyFont="1" applyFill="1" applyBorder="1" applyAlignment="1">
      <alignment horizontal="left" vertical="center"/>
    </xf>
    <xf numFmtId="49" fontId="7" fillId="39" borderId="11" xfId="0" applyNumberFormat="1" applyFont="1" applyFill="1" applyBorder="1" applyAlignment="1">
      <alignment horizontal="center" vertical="center"/>
    </xf>
    <xf numFmtId="2" fontId="5" fillId="40" borderId="10" xfId="0" applyNumberFormat="1" applyFont="1" applyFill="1" applyBorder="1" applyAlignment="1">
      <alignment horizontal="left" vertical="center"/>
    </xf>
    <xf numFmtId="49" fontId="7" fillId="40" borderId="10" xfId="0" applyNumberFormat="1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left" vertical="center"/>
    </xf>
    <xf numFmtId="0" fontId="5" fillId="39" borderId="11" xfId="0" applyFont="1" applyFill="1" applyBorder="1" applyAlignment="1" quotePrefix="1">
      <alignment horizontal="center" vertical="center"/>
    </xf>
    <xf numFmtId="0" fontId="66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top" wrapText="1"/>
    </xf>
    <xf numFmtId="2" fontId="4" fillId="39" borderId="11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2" fontId="4" fillId="39" borderId="10" xfId="0" applyNumberFormat="1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 wrapText="1"/>
    </xf>
    <xf numFmtId="2" fontId="4" fillId="39" borderId="13" xfId="0" applyNumberFormat="1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vertical="center" wrapText="1"/>
    </xf>
    <xf numFmtId="2" fontId="4" fillId="39" borderId="11" xfId="0" applyNumberFormat="1" applyFont="1" applyFill="1" applyBorder="1" applyAlignment="1">
      <alignment horizontal="center" vertical="center" wrapText="1"/>
    </xf>
    <xf numFmtId="2" fontId="5" fillId="39" borderId="11" xfId="0" applyNumberFormat="1" applyFont="1" applyFill="1" applyBorder="1" applyAlignment="1">
      <alignment horizontal="left" vertical="center" wrapText="1"/>
    </xf>
    <xf numFmtId="2" fontId="5" fillId="39" borderId="11" xfId="0" applyNumberFormat="1" applyFont="1" applyFill="1" applyBorder="1" applyAlignment="1">
      <alignment horizontal="center" vertical="center"/>
    </xf>
    <xf numFmtId="2" fontId="4" fillId="40" borderId="10" xfId="0" applyNumberFormat="1" applyFont="1" applyFill="1" applyBorder="1" applyAlignment="1">
      <alignment horizontal="center" vertical="center" wrapText="1"/>
    </xf>
    <xf numFmtId="2" fontId="5" fillId="40" borderId="10" xfId="0" applyNumberFormat="1" applyFont="1" applyFill="1" applyBorder="1" applyAlignment="1">
      <alignment horizontal="left" vertical="center" wrapText="1"/>
    </xf>
    <xf numFmtId="2" fontId="5" fillId="4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40" borderId="10" xfId="0" applyFont="1" applyFill="1" applyBorder="1" applyAlignment="1">
      <alignment horizontal="left" vertical="center"/>
    </xf>
    <xf numFmtId="0" fontId="11" fillId="40" borderId="10" xfId="0" applyFont="1" applyFill="1" applyBorder="1" applyAlignment="1">
      <alignment horizontal="left" vertical="center"/>
    </xf>
    <xf numFmtId="2" fontId="4" fillId="39" borderId="2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left" vertical="center"/>
    </xf>
    <xf numFmtId="0" fontId="5" fillId="39" borderId="10" xfId="0" applyFont="1" applyFill="1" applyBorder="1" applyAlignment="1">
      <alignment vertical="center" wrapText="1"/>
    </xf>
    <xf numFmtId="0" fontId="6" fillId="40" borderId="10" xfId="0" applyFont="1" applyFill="1" applyBorder="1" applyAlignment="1">
      <alignment horizontal="left" vertical="center" wrapText="1"/>
    </xf>
    <xf numFmtId="0" fontId="14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vertical="center" wrapText="1"/>
    </xf>
    <xf numFmtId="0" fontId="5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top" wrapText="1"/>
    </xf>
    <xf numFmtId="1" fontId="18" fillId="39" borderId="18" xfId="0" applyNumberFormat="1" applyFont="1" applyFill="1" applyBorder="1" applyAlignment="1">
      <alignment horizontal="center" vertical="center" wrapText="1"/>
    </xf>
    <xf numFmtId="0" fontId="19" fillId="39" borderId="18" xfId="0" applyFont="1" applyFill="1" applyBorder="1" applyAlignment="1">
      <alignment horizontal="center" vertical="center" wrapText="1"/>
    </xf>
    <xf numFmtId="10" fontId="62" fillId="40" borderId="10" xfId="0" applyNumberFormat="1" applyFont="1" applyFill="1" applyBorder="1" applyAlignment="1">
      <alignment horizontal="center" vertical="center" wrapText="1"/>
    </xf>
    <xf numFmtId="10" fontId="63" fillId="0" borderId="10" xfId="0" applyNumberFormat="1" applyFont="1" applyBorder="1" applyAlignment="1">
      <alignment horizontal="center" vertical="center" wrapText="1"/>
    </xf>
    <xf numFmtId="10" fontId="63" fillId="0" borderId="10" xfId="0" applyNumberFormat="1" applyFont="1" applyBorder="1" applyAlignment="1">
      <alignment horizontal="center" vertical="top" wrapText="1"/>
    </xf>
    <xf numFmtId="2" fontId="19" fillId="40" borderId="22" xfId="0" applyNumberFormat="1" applyFont="1" applyFill="1" applyBorder="1" applyAlignment="1">
      <alignment vertical="center" wrapText="1"/>
    </xf>
    <xf numFmtId="0" fontId="5" fillId="0" borderId="10" xfId="0" applyFont="1" applyBorder="1" applyAlignment="1" quotePrefix="1">
      <alignment vertical="center" wrapText="1"/>
    </xf>
    <xf numFmtId="0" fontId="3" fillId="40" borderId="10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left" vertical="center" wrapText="1"/>
    </xf>
    <xf numFmtId="0" fontId="3" fillId="39" borderId="25" xfId="0" applyFont="1" applyFill="1" applyBorder="1" applyAlignment="1">
      <alignment horizontal="center" vertical="center" wrapText="1"/>
    </xf>
    <xf numFmtId="2" fontId="4" fillId="39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 wrapText="1"/>
    </xf>
    <xf numFmtId="2" fontId="6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68" fillId="40" borderId="10" xfId="0" applyFont="1" applyFill="1" applyBorder="1" applyAlignment="1">
      <alignment wrapText="1"/>
    </xf>
    <xf numFmtId="10" fontId="35" fillId="40" borderId="10" xfId="0" applyNumberFormat="1" applyFont="1" applyFill="1" applyBorder="1" applyAlignment="1">
      <alignment horizontal="center" vertical="center" wrapText="1"/>
    </xf>
    <xf numFmtId="10" fontId="35" fillId="40" borderId="18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 wrapText="1"/>
    </xf>
    <xf numFmtId="0" fontId="11" fillId="42" borderId="10" xfId="0" applyFont="1" applyFill="1" applyBorder="1" applyAlignment="1">
      <alignment horizontal="left" vertical="center" wrapText="1"/>
    </xf>
    <xf numFmtId="0" fontId="5" fillId="39" borderId="11" xfId="0" applyFont="1" applyFill="1" applyBorder="1" applyAlignment="1">
      <alignment horizontal="right" vertical="center"/>
    </xf>
    <xf numFmtId="0" fontId="5" fillId="39" borderId="11" xfId="0" applyFont="1" applyFill="1" applyBorder="1" applyAlignment="1">
      <alignment horizontal="left" vertical="center" wrapText="1"/>
    </xf>
    <xf numFmtId="0" fontId="3" fillId="39" borderId="11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vertical="center"/>
    </xf>
    <xf numFmtId="0" fontId="6" fillId="39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/>
    </xf>
    <xf numFmtId="2" fontId="11" fillId="39" borderId="10" xfId="0" applyNumberFormat="1" applyFont="1" applyFill="1" applyBorder="1" applyAlignment="1">
      <alignment horizontal="center" vertical="center"/>
    </xf>
    <xf numFmtId="2" fontId="4" fillId="39" borderId="11" xfId="0" applyNumberFormat="1" applyFont="1" applyFill="1" applyBorder="1" applyAlignment="1" quotePrefix="1">
      <alignment horizontal="center" vertical="center"/>
    </xf>
    <xf numFmtId="0" fontId="7" fillId="0" borderId="11" xfId="0" applyFont="1" applyBorder="1" applyAlignment="1">
      <alignment vertical="center"/>
    </xf>
    <xf numFmtId="2" fontId="69" fillId="40" borderId="10" xfId="0" applyNumberFormat="1" applyFont="1" applyFill="1" applyBorder="1" applyAlignment="1">
      <alignment horizontal="center" vertical="center" wrapText="1"/>
    </xf>
    <xf numFmtId="0" fontId="69" fillId="40" borderId="10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/>
    </xf>
    <xf numFmtId="10" fontId="62" fillId="40" borderId="18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center"/>
    </xf>
    <xf numFmtId="0" fontId="5" fillId="39" borderId="25" xfId="0" applyFont="1" applyFill="1" applyBorder="1" applyAlignment="1">
      <alignment vertical="center"/>
    </xf>
    <xf numFmtId="1" fontId="3" fillId="39" borderId="25" xfId="0" applyNumberFormat="1" applyFont="1" applyFill="1" applyBorder="1" applyAlignment="1">
      <alignment horizontal="center" vertical="center"/>
    </xf>
    <xf numFmtId="1" fontId="3" fillId="4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9" fillId="39" borderId="18" xfId="0" applyFont="1" applyFill="1" applyBorder="1" applyAlignment="1">
      <alignment vertical="center"/>
    </xf>
    <xf numFmtId="0" fontId="7" fillId="39" borderId="18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2" fontId="69" fillId="0" borderId="10" xfId="0" applyNumberFormat="1" applyFont="1" applyBorder="1" applyAlignment="1">
      <alignment horizontal="center" vertical="center" wrapText="1"/>
    </xf>
    <xf numFmtId="0" fontId="69" fillId="39" borderId="10" xfId="0" applyFont="1" applyFill="1" applyBorder="1" applyAlignment="1">
      <alignment horizontal="center" vertical="center"/>
    </xf>
    <xf numFmtId="0" fontId="70" fillId="39" borderId="10" xfId="0" applyFont="1" applyFill="1" applyBorder="1" applyAlignment="1">
      <alignment vertical="center" wrapText="1"/>
    </xf>
    <xf numFmtId="2" fontId="39" fillId="39" borderId="10" xfId="0" applyNumberFormat="1" applyFont="1" applyFill="1" applyBorder="1" applyAlignment="1">
      <alignment horizontal="center" vertical="center" wrapText="1"/>
    </xf>
    <xf numFmtId="0" fontId="73" fillId="3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vertical="center" wrapText="1"/>
    </xf>
    <xf numFmtId="2" fontId="39" fillId="0" borderId="11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vertical="center" wrapText="1"/>
    </xf>
    <xf numFmtId="2" fontId="69" fillId="0" borderId="11" xfId="0" applyNumberFormat="1" applyFont="1" applyBorder="1" applyAlignment="1">
      <alignment horizontal="center" vertical="center"/>
    </xf>
    <xf numFmtId="2" fontId="4" fillId="40" borderId="11" xfId="0" applyNumberFormat="1" applyFont="1" applyFill="1" applyBorder="1" applyAlignment="1" quotePrefix="1">
      <alignment horizontal="center" vertical="center"/>
    </xf>
    <xf numFmtId="0" fontId="5" fillId="40" borderId="11" xfId="0" applyFont="1" applyFill="1" applyBorder="1" applyAlignment="1">
      <alignment vertical="center"/>
    </xf>
    <xf numFmtId="0" fontId="5" fillId="40" borderId="11" xfId="0" applyFont="1" applyFill="1" applyBorder="1" applyAlignment="1">
      <alignment horizontal="center" vertical="center"/>
    </xf>
    <xf numFmtId="0" fontId="5" fillId="40" borderId="11" xfId="0" applyFont="1" applyFill="1" applyBorder="1" applyAlignment="1" quotePrefix="1">
      <alignment horizontal="center" vertical="center"/>
    </xf>
    <xf numFmtId="0" fontId="6" fillId="39" borderId="11" xfId="0" applyFont="1" applyFill="1" applyBorder="1" applyAlignment="1">
      <alignment horizontal="left" vertical="center"/>
    </xf>
    <xf numFmtId="0" fontId="6" fillId="39" borderId="11" xfId="0" applyFont="1" applyFill="1" applyBorder="1" applyAlignment="1">
      <alignment horizontal="center" vertical="center"/>
    </xf>
    <xf numFmtId="2" fontId="4" fillId="39" borderId="11" xfId="0" applyNumberFormat="1" applyFont="1" applyFill="1" applyBorder="1" applyAlignment="1" quotePrefix="1">
      <alignment horizontal="center" vertical="center"/>
    </xf>
    <xf numFmtId="0" fontId="5" fillId="39" borderId="11" xfId="0" applyFont="1" applyFill="1" applyBorder="1" applyAlignment="1">
      <alignment vertical="center"/>
    </xf>
    <xf numFmtId="0" fontId="5" fillId="39" borderId="11" xfId="0" applyFont="1" applyFill="1" applyBorder="1" applyAlignment="1" quotePrefix="1">
      <alignment horizontal="center" vertical="center"/>
    </xf>
    <xf numFmtId="2" fontId="3" fillId="40" borderId="11" xfId="0" applyNumberFormat="1" applyFont="1" applyFill="1" applyBorder="1" applyAlignment="1" quotePrefix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6" fillId="39" borderId="14" xfId="0" applyFont="1" applyFill="1" applyBorder="1" applyAlignment="1">
      <alignment horizontal="center" vertical="center"/>
    </xf>
    <xf numFmtId="2" fontId="4" fillId="39" borderId="14" xfId="0" applyNumberFormat="1" applyFont="1" applyFill="1" applyBorder="1" applyAlignment="1">
      <alignment horizontal="center" vertical="center"/>
    </xf>
    <xf numFmtId="2" fontId="5" fillId="39" borderId="14" xfId="0" applyNumberFormat="1" applyFont="1" applyFill="1" applyBorder="1" applyAlignment="1">
      <alignment horizontal="left" vertical="center"/>
    </xf>
    <xf numFmtId="0" fontId="5" fillId="39" borderId="14" xfId="0" applyFont="1" applyFill="1" applyBorder="1" applyAlignment="1">
      <alignment horizontal="center" vertical="center" wrapText="1"/>
    </xf>
    <xf numFmtId="49" fontId="7" fillId="39" borderId="14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40" borderId="10" xfId="0" applyNumberFormat="1" applyFont="1" applyFill="1" applyBorder="1" applyAlignment="1" quotePrefix="1">
      <alignment horizontal="center" vertical="center"/>
    </xf>
    <xf numFmtId="2" fontId="7" fillId="40" borderId="10" xfId="0" applyNumberFormat="1" applyFont="1" applyFill="1" applyBorder="1" applyAlignment="1">
      <alignment horizontal="center" vertical="center"/>
    </xf>
    <xf numFmtId="2" fontId="4" fillId="39" borderId="10" xfId="0" applyNumberFormat="1" applyFont="1" applyFill="1" applyBorder="1" applyAlignment="1" quotePrefix="1">
      <alignment horizontal="center" vertical="center"/>
    </xf>
    <xf numFmtId="2" fontId="7" fillId="39" borderId="10" xfId="0" applyNumberFormat="1" applyFont="1" applyFill="1" applyBorder="1" applyAlignment="1">
      <alignment horizontal="center" vertical="center"/>
    </xf>
    <xf numFmtId="2" fontId="3" fillId="40" borderId="10" xfId="0" applyNumberFormat="1" applyFont="1" applyFill="1" applyBorder="1" applyAlignment="1" quotePrefix="1">
      <alignment horizontal="center" vertical="center"/>
    </xf>
    <xf numFmtId="2" fontId="5" fillId="40" borderId="22" xfId="0" applyNumberFormat="1" applyFont="1" applyFill="1" applyBorder="1" applyAlignment="1">
      <alignment horizontal="left"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2" fontId="19" fillId="39" borderId="16" xfId="0" applyNumberFormat="1" applyFont="1" applyFill="1" applyBorder="1" applyAlignment="1">
      <alignment vertical="center" wrapText="1"/>
    </xf>
    <xf numFmtId="2" fontId="5" fillId="39" borderId="14" xfId="0" applyNumberFormat="1" applyFont="1" applyFill="1" applyBorder="1" applyAlignment="1">
      <alignment horizontal="center" vertical="center"/>
    </xf>
    <xf numFmtId="2" fontId="3" fillId="39" borderId="14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5" fillId="40" borderId="11" xfId="0" applyFont="1" applyFill="1" applyBorder="1" applyAlignment="1">
      <alignment vertical="center" wrapText="1"/>
    </xf>
    <xf numFmtId="0" fontId="6" fillId="41" borderId="10" xfId="0" applyFont="1" applyFill="1" applyBorder="1" applyAlignment="1">
      <alignment horizontal="left" vertical="top" wrapText="1"/>
    </xf>
    <xf numFmtId="0" fontId="3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68" fillId="0" borderId="11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vertical="center"/>
    </xf>
    <xf numFmtId="0" fontId="70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top" wrapText="1"/>
    </xf>
    <xf numFmtId="1" fontId="3" fillId="0" borderId="10" xfId="0" applyNumberFormat="1" applyFont="1" applyBorder="1" applyAlignment="1" quotePrefix="1">
      <alignment horizontal="center" vertical="center"/>
    </xf>
    <xf numFmtId="10" fontId="63" fillId="0" borderId="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1" fontId="3" fillId="39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40" borderId="14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2" fontId="72" fillId="0" borderId="14" xfId="0" applyNumberFormat="1" applyFont="1" applyBorder="1" applyAlignment="1">
      <alignment horizontal="center" vertical="center"/>
    </xf>
    <xf numFmtId="2" fontId="72" fillId="0" borderId="10" xfId="0" applyNumberFormat="1" applyFont="1" applyBorder="1" applyAlignment="1">
      <alignment horizontal="center" vertical="center"/>
    </xf>
    <xf numFmtId="2" fontId="72" fillId="40" borderId="10" xfId="0" applyNumberFormat="1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vertical="center"/>
    </xf>
    <xf numFmtId="0" fontId="36" fillId="38" borderId="18" xfId="0" applyFont="1" applyFill="1" applyBorder="1" applyAlignment="1">
      <alignment horizontal="center" vertical="center"/>
    </xf>
    <xf numFmtId="2" fontId="15" fillId="38" borderId="18" xfId="0" applyNumberFormat="1" applyFont="1" applyFill="1" applyBorder="1" applyAlignment="1">
      <alignment horizontal="center" vertical="center"/>
    </xf>
    <xf numFmtId="0" fontId="17" fillId="40" borderId="14" xfId="0" applyFont="1" applyFill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/>
    </xf>
    <xf numFmtId="2" fontId="61" fillId="0" borderId="14" xfId="0" applyNumberFormat="1" applyFont="1" applyBorder="1" applyAlignment="1">
      <alignment horizontal="center" vertical="top" wrapText="1"/>
    </xf>
    <xf numFmtId="2" fontId="34" fillId="0" borderId="14" xfId="0" applyNumberFormat="1" applyFont="1" applyBorder="1" applyAlignment="1">
      <alignment horizontal="center" vertical="top" wrapText="1"/>
    </xf>
    <xf numFmtId="2" fontId="62" fillId="40" borderId="14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72" fillId="0" borderId="10" xfId="0" applyNumberFormat="1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 wrapText="1"/>
    </xf>
    <xf numFmtId="0" fontId="74" fillId="0" borderId="11" xfId="0" applyFont="1" applyBorder="1" applyAlignment="1">
      <alignment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vertical="center"/>
    </xf>
    <xf numFmtId="0" fontId="6" fillId="39" borderId="2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5" fillId="39" borderId="25" xfId="0" applyFont="1" applyFill="1" applyBorder="1" applyAlignment="1">
      <alignment horizontal="center" vertical="center"/>
    </xf>
    <xf numFmtId="2" fontId="4" fillId="39" borderId="25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5" fillId="0" borderId="27" xfId="0" applyFont="1" applyBorder="1" applyAlignment="1">
      <alignment vertical="top" wrapText="1"/>
    </xf>
    <xf numFmtId="0" fontId="5" fillId="39" borderId="26" xfId="0" applyFont="1" applyFill="1" applyBorder="1" applyAlignment="1">
      <alignment vertical="center"/>
    </xf>
    <xf numFmtId="0" fontId="14" fillId="39" borderId="28" xfId="0" applyFont="1" applyFill="1" applyBorder="1" applyAlignment="1">
      <alignment horizontal="center" vertical="center"/>
    </xf>
    <xf numFmtId="2" fontId="6" fillId="39" borderId="11" xfId="0" applyNumberFormat="1" applyFont="1" applyFill="1" applyBorder="1" applyAlignment="1">
      <alignment horizontal="left" vertical="center"/>
    </xf>
    <xf numFmtId="2" fontId="75" fillId="0" borderId="10" xfId="0" applyNumberFormat="1" applyFont="1" applyBorder="1" applyAlignment="1">
      <alignment horizontal="center" vertical="center" wrapText="1"/>
    </xf>
    <xf numFmtId="2" fontId="75" fillId="40" borderId="10" xfId="0" applyNumberFormat="1" applyFont="1" applyFill="1" applyBorder="1" applyAlignment="1">
      <alignment horizontal="center" vertical="center" wrapText="1"/>
    </xf>
    <xf numFmtId="0" fontId="37" fillId="43" borderId="10" xfId="0" applyFont="1" applyFill="1" applyBorder="1" applyAlignment="1">
      <alignment horizontal="center" vertical="center"/>
    </xf>
    <xf numFmtId="2" fontId="4" fillId="43" borderId="29" xfId="0" applyNumberFormat="1" applyFont="1" applyFill="1" applyBorder="1" applyAlignment="1">
      <alignment horizontal="center" vertical="center"/>
    </xf>
    <xf numFmtId="2" fontId="4" fillId="43" borderId="10" xfId="0" applyNumberFormat="1" applyFont="1" applyFill="1" applyBorder="1" applyAlignment="1">
      <alignment horizontal="center" vertical="center"/>
    </xf>
    <xf numFmtId="2" fontId="39" fillId="43" borderId="10" xfId="0" applyNumberFormat="1" applyFont="1" applyFill="1" applyBorder="1" applyAlignment="1">
      <alignment horizontal="center" vertical="center"/>
    </xf>
    <xf numFmtId="0" fontId="37" fillId="43" borderId="10" xfId="0" applyFont="1" applyFill="1" applyBorder="1" applyAlignment="1">
      <alignment vertical="center"/>
    </xf>
    <xf numFmtId="0" fontId="37" fillId="43" borderId="10" xfId="0" applyFont="1" applyFill="1" applyBorder="1" applyAlignment="1">
      <alignment horizontal="center" vertical="center" wrapText="1"/>
    </xf>
    <xf numFmtId="0" fontId="6" fillId="43" borderId="22" xfId="0" applyFont="1" applyFill="1" applyBorder="1" applyAlignment="1">
      <alignment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9" fillId="44" borderId="10" xfId="0" applyFont="1" applyFill="1" applyBorder="1" applyAlignment="1">
      <alignment vertical="center"/>
    </xf>
    <xf numFmtId="2" fontId="65" fillId="44" borderId="10" xfId="0" applyNumberFormat="1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vertical="center"/>
    </xf>
    <xf numFmtId="2" fontId="75" fillId="0" borderId="10" xfId="0" applyNumberFormat="1" applyFont="1" applyBorder="1" applyAlignment="1">
      <alignment horizontal="center" vertical="top" wrapText="1"/>
    </xf>
    <xf numFmtId="2" fontId="75" fillId="4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Border="1" applyAlignment="1">
      <alignment horizontal="center" vertical="center" wrapText="1"/>
    </xf>
    <xf numFmtId="2" fontId="76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justify"/>
    </xf>
    <xf numFmtId="0" fontId="5" fillId="40" borderId="25" xfId="0" applyFont="1" applyFill="1" applyBorder="1" applyAlignment="1">
      <alignment vertical="center"/>
    </xf>
    <xf numFmtId="1" fontId="3" fillId="40" borderId="25" xfId="0" applyNumberFormat="1" applyFont="1" applyFill="1" applyBorder="1" applyAlignment="1">
      <alignment horizontal="center" vertical="center"/>
    </xf>
    <xf numFmtId="0" fontId="3" fillId="40" borderId="25" xfId="0" applyFont="1" applyFill="1" applyBorder="1" applyAlignment="1">
      <alignment horizontal="center" vertical="center"/>
    </xf>
    <xf numFmtId="1" fontId="3" fillId="40" borderId="10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vertical="top"/>
    </xf>
    <xf numFmtId="2" fontId="69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181" fontId="4" fillId="39" borderId="18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9" fillId="39" borderId="11" xfId="0" applyFont="1" applyFill="1" applyBorder="1" applyAlignment="1">
      <alignment vertical="center"/>
    </xf>
    <xf numFmtId="180" fontId="4" fillId="0" borderId="1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40" borderId="2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2" fontId="27" fillId="0" borderId="0" xfId="0" applyNumberFormat="1" applyFont="1" applyBorder="1" applyAlignment="1">
      <alignment horizontal="right" vertical="center" wrapText="1"/>
    </xf>
    <xf numFmtId="0" fontId="23" fillId="0" borderId="15" xfId="0" applyFont="1" applyBorder="1" applyAlignment="1">
      <alignment horizontal="left" vertical="center" wrapText="1"/>
    </xf>
    <xf numFmtId="0" fontId="28" fillId="38" borderId="22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0" fontId="42" fillId="40" borderId="10" xfId="0" applyFont="1" applyFill="1" applyBorder="1" applyAlignment="1">
      <alignment horizontal="right" vertical="center" wrapText="1"/>
    </xf>
    <xf numFmtId="0" fontId="42" fillId="40" borderId="18" xfId="0" applyFont="1" applyFill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2" fontId="72" fillId="0" borderId="1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2" fontId="72" fillId="40" borderId="11" xfId="0" applyNumberFormat="1" applyFont="1" applyFill="1" applyBorder="1" applyAlignment="1">
      <alignment horizontal="center" vertical="center"/>
    </xf>
    <xf numFmtId="2" fontId="72" fillId="40" borderId="14" xfId="0" applyNumberFormat="1" applyFont="1" applyFill="1" applyBorder="1" applyAlignment="1">
      <alignment horizontal="center" vertical="center"/>
    </xf>
    <xf numFmtId="0" fontId="41" fillId="0" borderId="22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right" vertical="top" wrapText="1"/>
    </xf>
    <xf numFmtId="0" fontId="64" fillId="40" borderId="10" xfId="0" applyFont="1" applyFill="1" applyBorder="1" applyAlignment="1">
      <alignment horizontal="right" vertical="center" wrapText="1"/>
    </xf>
    <xf numFmtId="0" fontId="64" fillId="40" borderId="18" xfId="0" applyFont="1" applyFill="1" applyBorder="1" applyAlignment="1">
      <alignment horizontal="right" vertical="center" wrapText="1"/>
    </xf>
    <xf numFmtId="0" fontId="64" fillId="40" borderId="22" xfId="0" applyFont="1" applyFill="1" applyBorder="1" applyAlignment="1">
      <alignment horizontal="right" vertical="center" wrapText="1"/>
    </xf>
    <xf numFmtId="0" fontId="64" fillId="40" borderId="30" xfId="0" applyFont="1" applyFill="1" applyBorder="1" applyAlignment="1">
      <alignment horizontal="right" vertical="center" wrapText="1"/>
    </xf>
    <xf numFmtId="0" fontId="64" fillId="40" borderId="12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41" borderId="16" xfId="0" applyFont="1" applyFill="1" applyBorder="1" applyAlignment="1">
      <alignment horizontal="left" vertical="center"/>
    </xf>
    <xf numFmtId="0" fontId="6" fillId="41" borderId="17" xfId="0" applyFont="1" applyFill="1" applyBorder="1" applyAlignment="1">
      <alignment horizontal="left" vertical="center"/>
    </xf>
    <xf numFmtId="2" fontId="86" fillId="0" borderId="11" xfId="0" applyNumberFormat="1" applyFont="1" applyBorder="1" applyAlignment="1">
      <alignment horizontal="center" vertical="center"/>
    </xf>
    <xf numFmtId="2" fontId="86" fillId="0" borderId="13" xfId="0" applyNumberFormat="1" applyFont="1" applyBorder="1" applyAlignment="1">
      <alignment horizontal="center" vertical="center"/>
    </xf>
    <xf numFmtId="2" fontId="86" fillId="0" borderId="14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4800" y="4181475"/>
          <a:ext cx="2714625" cy="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m|ku foHkkx</a:t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47650" y="31737300"/>
          <a:ext cx="2771775" cy="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eRL; foHkkx</a:t>
          </a:r>
        </a:p>
      </xdr:txBody>
    </xdr:sp>
    <xdr:clientData/>
  </xdr:twoCellAnchor>
  <xdr:twoCellAnchor>
    <xdr:from>
      <xdr:col>1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247650" y="38023800"/>
          <a:ext cx="2771775" cy="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xzkE; fodkl</a:t>
          </a:r>
        </a:p>
      </xdr:txBody>
    </xdr:sp>
    <xdr:clientData/>
  </xdr:twoCellAnchor>
  <xdr:twoCellAnchor>
    <xdr:from>
      <xdr:col>1</xdr:col>
      <xdr:colOff>57150</xdr:colOff>
      <xdr:row>383</xdr:row>
      <xdr:rowOff>0</xdr:rowOff>
    </xdr:from>
    <xdr:to>
      <xdr:col>2</xdr:col>
      <xdr:colOff>0</xdr:colOff>
      <xdr:row>383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304800" y="107213400"/>
          <a:ext cx="2714625" cy="0"/>
        </a:xfrm>
        <a:prstGeom prst="rect">
          <a:avLst/>
        </a:prstGeom>
        <a:solidFill>
          <a:srgbClr val="FFFFE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22-izf'k{k.k ,oa lsok;kstu funs'kky;</a:t>
          </a:r>
        </a:p>
      </xdr:txBody>
    </xdr:sp>
    <xdr:clientData/>
  </xdr:twoCellAnchor>
  <xdr:twoCellAnchor>
    <xdr:from>
      <xdr:col>1</xdr:col>
      <xdr:colOff>0</xdr:colOff>
      <xdr:row>225</xdr:row>
      <xdr:rowOff>0</xdr:rowOff>
    </xdr:from>
    <xdr:to>
      <xdr:col>2</xdr:col>
      <xdr:colOff>0</xdr:colOff>
      <xdr:row>225</xdr:row>
      <xdr:rowOff>0</xdr:rowOff>
    </xdr:to>
    <xdr:sp>
      <xdr:nvSpPr>
        <xdr:cNvPr id="5" name="Text Box 49"/>
        <xdr:cNvSpPr txBox="1">
          <a:spLocks noChangeArrowheads="1"/>
        </xdr:cNvSpPr>
      </xdr:nvSpPr>
      <xdr:spPr>
        <a:xfrm>
          <a:off x="247650" y="64989075"/>
          <a:ext cx="2771775" cy="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i;ZVu foHkkx</a:t>
          </a:r>
        </a:p>
      </xdr:txBody>
    </xdr:sp>
    <xdr:clientData/>
  </xdr:twoCellAnchor>
  <xdr:twoCellAnchor>
    <xdr:from>
      <xdr:col>0</xdr:col>
      <xdr:colOff>123825</xdr:colOff>
      <xdr:row>383</xdr:row>
      <xdr:rowOff>0</xdr:rowOff>
    </xdr:from>
    <xdr:to>
      <xdr:col>2</xdr:col>
      <xdr:colOff>0</xdr:colOff>
      <xdr:row>383</xdr:row>
      <xdr:rowOff>0</xdr:rowOff>
    </xdr:to>
    <xdr:sp>
      <xdr:nvSpPr>
        <xdr:cNvPr id="6" name="Text Box 66"/>
        <xdr:cNvSpPr txBox="1">
          <a:spLocks noChangeArrowheads="1"/>
        </xdr:cNvSpPr>
      </xdr:nvSpPr>
      <xdr:spPr>
        <a:xfrm>
          <a:off x="123825" y="107213400"/>
          <a:ext cx="2895600" cy="0"/>
        </a:xfrm>
        <a:prstGeom prst="rect">
          <a:avLst/>
        </a:prstGeom>
        <a:solidFill>
          <a:srgbClr val="FFFFE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21-lekt dY;k.k</a:t>
          </a:r>
        </a:p>
      </xdr:txBody>
    </xdr:sp>
    <xdr:clientData/>
  </xdr:twoCellAnchor>
  <xdr:twoCellAnchor>
    <xdr:from>
      <xdr:col>0</xdr:col>
      <xdr:colOff>123825</xdr:colOff>
      <xdr:row>383</xdr:row>
      <xdr:rowOff>0</xdr:rowOff>
    </xdr:from>
    <xdr:to>
      <xdr:col>2</xdr:col>
      <xdr:colOff>0</xdr:colOff>
      <xdr:row>383</xdr:row>
      <xdr:rowOff>0</xdr:rowOff>
    </xdr:to>
    <xdr:sp>
      <xdr:nvSpPr>
        <xdr:cNvPr id="7" name="Text Box 68"/>
        <xdr:cNvSpPr txBox="1">
          <a:spLocks noChangeArrowheads="1"/>
        </xdr:cNvSpPr>
      </xdr:nvSpPr>
      <xdr:spPr>
        <a:xfrm>
          <a:off x="123825" y="107213400"/>
          <a:ext cx="2895600" cy="0"/>
        </a:xfrm>
        <a:prstGeom prst="rect">
          <a:avLst/>
        </a:prstGeom>
        <a:solidFill>
          <a:srgbClr val="FFFFE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21-lekt dY;k.k</a:t>
          </a:r>
        </a:p>
      </xdr:txBody>
    </xdr:sp>
    <xdr:clientData/>
  </xdr:twoCellAnchor>
  <xdr:twoCellAnchor>
    <xdr:from>
      <xdr:col>0</xdr:col>
      <xdr:colOff>0</xdr:colOff>
      <xdr:row>325</xdr:row>
      <xdr:rowOff>0</xdr:rowOff>
    </xdr:from>
    <xdr:to>
      <xdr:col>2</xdr:col>
      <xdr:colOff>0</xdr:colOff>
      <xdr:row>325</xdr:row>
      <xdr:rowOff>0</xdr:rowOff>
    </xdr:to>
    <xdr:sp>
      <xdr:nvSpPr>
        <xdr:cNvPr id="8" name="Text Box 72"/>
        <xdr:cNvSpPr txBox="1">
          <a:spLocks noChangeArrowheads="1"/>
        </xdr:cNvSpPr>
      </xdr:nvSpPr>
      <xdr:spPr>
        <a:xfrm>
          <a:off x="0" y="90411300"/>
          <a:ext cx="3019425" cy="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h-@fn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h-@fn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00" zoomScalePageLayoutView="0" workbookViewId="0" topLeftCell="A37">
      <selection activeCell="A28" sqref="A28"/>
    </sheetView>
  </sheetViews>
  <sheetFormatPr defaultColWidth="9.140625" defaultRowHeight="12.75"/>
  <cols>
    <col min="1" max="1" width="6.00390625" style="47" customWidth="1"/>
    <col min="2" max="2" width="30.28125" style="46" customWidth="1"/>
    <col min="3" max="3" width="11.140625" style="46" customWidth="1"/>
    <col min="4" max="4" width="10.28125" style="46" customWidth="1"/>
    <col min="5" max="5" width="10.7109375" style="46" customWidth="1"/>
    <col min="6" max="6" width="10.00390625" style="46" customWidth="1"/>
    <col min="7" max="7" width="17.8515625" style="46" customWidth="1"/>
    <col min="8" max="8" width="21.00390625" style="46" customWidth="1"/>
    <col min="9" max="9" width="19.8515625" style="46" customWidth="1"/>
    <col min="10" max="16384" width="9.140625" style="46" customWidth="1"/>
  </cols>
  <sheetData>
    <row r="1" spans="1:9" ht="20.25" customHeight="1">
      <c r="A1" s="515" t="s">
        <v>98</v>
      </c>
      <c r="B1" s="515"/>
      <c r="C1" s="515"/>
      <c r="D1" s="515"/>
      <c r="E1" s="515"/>
      <c r="F1" s="515"/>
      <c r="G1" s="515"/>
      <c r="H1" s="515"/>
      <c r="I1" s="515"/>
    </row>
    <row r="2" spans="1:6" ht="20.25">
      <c r="A2" s="84"/>
      <c r="B2" s="84"/>
      <c r="C2" s="84"/>
      <c r="D2" s="84"/>
      <c r="E2" s="84"/>
      <c r="F2" s="84"/>
    </row>
    <row r="3" spans="1:9" ht="20.25" customHeight="1">
      <c r="A3" s="500" t="s">
        <v>929</v>
      </c>
      <c r="C3" s="84"/>
      <c r="D3" s="84"/>
      <c r="F3" s="514"/>
      <c r="G3" s="514"/>
      <c r="H3" s="514" t="s">
        <v>879</v>
      </c>
      <c r="I3" s="514"/>
    </row>
    <row r="4" spans="1:9" ht="43.5" customHeight="1">
      <c r="A4" s="464" t="s">
        <v>451</v>
      </c>
      <c r="B4" s="465" t="s">
        <v>369</v>
      </c>
      <c r="C4" s="465" t="s">
        <v>461</v>
      </c>
      <c r="D4" s="466" t="s">
        <v>317</v>
      </c>
      <c r="E4" s="465" t="s">
        <v>501</v>
      </c>
      <c r="F4" s="465" t="s">
        <v>460</v>
      </c>
      <c r="G4" s="463" t="s">
        <v>623</v>
      </c>
      <c r="H4" s="463" t="s">
        <v>21</v>
      </c>
      <c r="I4" s="463" t="s">
        <v>621</v>
      </c>
    </row>
    <row r="5" spans="1:9" ht="15.75" customHeight="1">
      <c r="A5" s="86" t="s">
        <v>387</v>
      </c>
      <c r="B5" s="86" t="s">
        <v>388</v>
      </c>
      <c r="C5" s="86" t="s">
        <v>389</v>
      </c>
      <c r="D5" s="86" t="s">
        <v>390</v>
      </c>
      <c r="E5" s="86" t="s">
        <v>391</v>
      </c>
      <c r="F5" s="86" t="s">
        <v>392</v>
      </c>
      <c r="G5" s="86" t="s">
        <v>393</v>
      </c>
      <c r="H5" s="86" t="s">
        <v>394</v>
      </c>
      <c r="I5" s="86" t="s">
        <v>395</v>
      </c>
    </row>
    <row r="6" spans="1:9" ht="19.5" customHeight="1">
      <c r="A6" s="87">
        <v>1</v>
      </c>
      <c r="B6" s="217" t="s">
        <v>452</v>
      </c>
      <c r="C6" s="478">
        <f>scsp!C15</f>
        <v>1118.16</v>
      </c>
      <c r="D6" s="221">
        <f>scsp!D15</f>
        <v>634.75</v>
      </c>
      <c r="E6" s="223">
        <f>scsp!E15</f>
        <v>624.5999999999999</v>
      </c>
      <c r="F6" s="226">
        <f>scsp!F15</f>
        <v>544.6</v>
      </c>
      <c r="G6" s="341">
        <f>F6/D6</f>
        <v>0.8579755809373769</v>
      </c>
      <c r="H6" s="341">
        <f>F6/E6</f>
        <v>0.8719180275376243</v>
      </c>
      <c r="I6" s="341">
        <f>E6/D6</f>
        <v>0.9840094525403701</v>
      </c>
    </row>
    <row r="7" spans="1:9" ht="19.5" customHeight="1">
      <c r="A7" s="87">
        <v>2</v>
      </c>
      <c r="B7" s="217" t="s">
        <v>614</v>
      </c>
      <c r="C7" s="478">
        <f>scsp!C58</f>
        <v>805.52</v>
      </c>
      <c r="D7" s="221">
        <f>scsp!D58</f>
        <v>439.73</v>
      </c>
      <c r="E7" s="270">
        <f>scsp!E58</f>
        <v>315.23</v>
      </c>
      <c r="F7" s="271">
        <f>scsp!F58</f>
        <v>315.16999999999996</v>
      </c>
      <c r="G7" s="341">
        <f aca="true" t="shared" si="0" ref="G7:G24">F7/D7</f>
        <v>0.7167352693698404</v>
      </c>
      <c r="H7" s="341">
        <f aca="true" t="shared" si="1" ref="H7:H22">F7/E7</f>
        <v>0.9998096627859022</v>
      </c>
      <c r="I7" s="341">
        <f aca="true" t="shared" si="2" ref="I7:I24">E7/D7</f>
        <v>0.7168717167352694</v>
      </c>
    </row>
    <row r="8" spans="1:9" ht="19.5" customHeight="1">
      <c r="A8" s="87">
        <v>3</v>
      </c>
      <c r="B8" s="218" t="s">
        <v>370</v>
      </c>
      <c r="C8" s="479">
        <f>scsp!C72</f>
        <v>184.08</v>
      </c>
      <c r="D8" s="222">
        <f>scsp!D72</f>
        <v>57.43</v>
      </c>
      <c r="E8" s="224">
        <f>scsp!E72</f>
        <v>57.43</v>
      </c>
      <c r="F8" s="226">
        <f>scsp!F72</f>
        <v>56.6</v>
      </c>
      <c r="G8" s="341">
        <f t="shared" si="0"/>
        <v>0.9855476231934529</v>
      </c>
      <c r="H8" s="341">
        <f t="shared" si="1"/>
        <v>0.9855476231934529</v>
      </c>
      <c r="I8" s="341">
        <f t="shared" si="2"/>
        <v>1</v>
      </c>
    </row>
    <row r="9" spans="1:9" ht="19.5" customHeight="1">
      <c r="A9" s="87">
        <v>4</v>
      </c>
      <c r="B9" s="218" t="s">
        <v>130</v>
      </c>
      <c r="C9" s="479">
        <f>scsp!C74</f>
        <v>2160</v>
      </c>
      <c r="D9" s="222">
        <f>scsp!D74</f>
        <v>0</v>
      </c>
      <c r="E9" s="224">
        <f>scsp!E74</f>
        <v>0</v>
      </c>
      <c r="F9" s="226">
        <f>scsp!F74</f>
        <v>765.3</v>
      </c>
      <c r="G9" s="341"/>
      <c r="H9" s="341"/>
      <c r="I9" s="341"/>
    </row>
    <row r="10" spans="1:9" ht="19.5" customHeight="1">
      <c r="A10" s="87">
        <v>5</v>
      </c>
      <c r="B10" s="219" t="s">
        <v>543</v>
      </c>
      <c r="C10" s="478">
        <f>scsp!C88</f>
        <v>359.82</v>
      </c>
      <c r="D10" s="221">
        <f>scsp!D88</f>
        <v>232.91</v>
      </c>
      <c r="E10" s="223">
        <f>scsp!E88</f>
        <v>226.29</v>
      </c>
      <c r="F10" s="225">
        <f>scsp!F88</f>
        <v>226.06</v>
      </c>
      <c r="G10" s="341">
        <f t="shared" si="0"/>
        <v>0.9705894980893908</v>
      </c>
      <c r="H10" s="341">
        <f t="shared" si="1"/>
        <v>0.9989836051084892</v>
      </c>
      <c r="I10" s="341">
        <f t="shared" si="2"/>
        <v>0.9715770039929587</v>
      </c>
    </row>
    <row r="11" spans="1:9" ht="19.5" customHeight="1">
      <c r="A11" s="87">
        <v>6</v>
      </c>
      <c r="B11" s="219" t="s">
        <v>372</v>
      </c>
      <c r="C11" s="478">
        <f>scsp!C96</f>
        <v>171.09</v>
      </c>
      <c r="D11" s="221">
        <f>scsp!D96</f>
        <v>107</v>
      </c>
      <c r="E11" s="223">
        <f>scsp!E96</f>
        <v>107</v>
      </c>
      <c r="F11" s="226">
        <f>scsp!F96</f>
        <v>105.81</v>
      </c>
      <c r="G11" s="341">
        <f t="shared" si="0"/>
        <v>0.9888785046728972</v>
      </c>
      <c r="H11" s="341">
        <f t="shared" si="1"/>
        <v>0.9888785046728972</v>
      </c>
      <c r="I11" s="341">
        <f t="shared" si="2"/>
        <v>1</v>
      </c>
    </row>
    <row r="12" spans="1:9" ht="19.5" customHeight="1">
      <c r="A12" s="87">
        <v>7</v>
      </c>
      <c r="B12" s="219" t="s">
        <v>613</v>
      </c>
      <c r="C12" s="478">
        <f>scsp!C107</f>
        <v>105</v>
      </c>
      <c r="D12" s="221">
        <f>scsp!D107</f>
        <v>75</v>
      </c>
      <c r="E12" s="223">
        <f>scsp!E107</f>
        <v>75</v>
      </c>
      <c r="F12" s="226">
        <f>scsp!F107</f>
        <v>67.095</v>
      </c>
      <c r="G12" s="341">
        <f t="shared" si="0"/>
        <v>0.8946</v>
      </c>
      <c r="H12" s="341">
        <f t="shared" si="1"/>
        <v>0.8946</v>
      </c>
      <c r="I12" s="341">
        <f t="shared" si="2"/>
        <v>1</v>
      </c>
    </row>
    <row r="13" spans="1:9" ht="19.5" customHeight="1">
      <c r="A13" s="87">
        <v>8</v>
      </c>
      <c r="B13" s="217" t="s">
        <v>368</v>
      </c>
      <c r="C13" s="478">
        <f>scsp!C116</f>
        <v>1400</v>
      </c>
      <c r="D13" s="221">
        <f>scsp!D116</f>
        <v>400.01</v>
      </c>
      <c r="E13" s="223">
        <f>scsp!E116</f>
        <v>400</v>
      </c>
      <c r="F13" s="226">
        <f>scsp!F116</f>
        <v>397.38</v>
      </c>
      <c r="G13" s="341">
        <f t="shared" si="0"/>
        <v>0.9934251643708908</v>
      </c>
      <c r="H13" s="341">
        <f t="shared" si="1"/>
        <v>0.9934499999999999</v>
      </c>
      <c r="I13" s="341">
        <f t="shared" si="2"/>
        <v>0.9999750006249843</v>
      </c>
    </row>
    <row r="14" spans="1:9" ht="19.5" customHeight="1">
      <c r="A14" s="87">
        <v>9</v>
      </c>
      <c r="B14" s="217" t="s">
        <v>251</v>
      </c>
      <c r="C14" s="478">
        <f>scsp!C121</f>
        <v>93.52000000000001</v>
      </c>
      <c r="D14" s="221">
        <f>scsp!D121</f>
        <v>0</v>
      </c>
      <c r="E14" s="223">
        <f>scsp!E121</f>
        <v>0</v>
      </c>
      <c r="F14" s="226">
        <f>scsp!F121</f>
        <v>0</v>
      </c>
      <c r="G14" s="341"/>
      <c r="H14" s="341"/>
      <c r="I14" s="341"/>
    </row>
    <row r="15" spans="1:9" ht="19.5" customHeight="1">
      <c r="A15" s="87">
        <v>10</v>
      </c>
      <c r="B15" s="218" t="s">
        <v>373</v>
      </c>
      <c r="C15" s="479">
        <f>scsp!C131</f>
        <v>319.03</v>
      </c>
      <c r="D15" s="222">
        <f>scsp!D131</f>
        <v>223.42000000000002</v>
      </c>
      <c r="E15" s="224">
        <f>scsp!E131</f>
        <v>223.42000000000002</v>
      </c>
      <c r="F15" s="226">
        <f>scsp!F131</f>
        <v>219.31</v>
      </c>
      <c r="G15" s="341">
        <f t="shared" si="0"/>
        <v>0.9816041536120311</v>
      </c>
      <c r="H15" s="341">
        <f t="shared" si="1"/>
        <v>0.9816041536120311</v>
      </c>
      <c r="I15" s="341">
        <f t="shared" si="2"/>
        <v>1</v>
      </c>
    </row>
    <row r="16" spans="1:9" ht="19.5" customHeight="1">
      <c r="A16" s="87">
        <v>11</v>
      </c>
      <c r="B16" s="217" t="s">
        <v>612</v>
      </c>
      <c r="C16" s="478">
        <f>scsp!C153</f>
        <v>8153.589999999999</v>
      </c>
      <c r="D16" s="221">
        <f>scsp!D153</f>
        <v>7659.94</v>
      </c>
      <c r="E16" s="223">
        <f>scsp!E153</f>
        <v>6485.907999999999</v>
      </c>
      <c r="F16" s="226">
        <f>scsp!F153</f>
        <v>3886.56</v>
      </c>
      <c r="G16" s="341">
        <f t="shared" si="0"/>
        <v>0.5073877863273081</v>
      </c>
      <c r="H16" s="341">
        <f t="shared" si="1"/>
        <v>0.5992314414573874</v>
      </c>
      <c r="I16" s="341">
        <f t="shared" si="2"/>
        <v>0.8467309143413656</v>
      </c>
    </row>
    <row r="17" spans="1:9" ht="19.5" customHeight="1">
      <c r="A17" s="87">
        <v>12</v>
      </c>
      <c r="B17" s="217" t="s">
        <v>604</v>
      </c>
      <c r="C17" s="478">
        <f>scsp!C159</f>
        <v>1694.2</v>
      </c>
      <c r="D17" s="221">
        <f>scsp!D159</f>
        <v>1414.31</v>
      </c>
      <c r="E17" s="223">
        <f>scsp!E159</f>
        <v>589.94</v>
      </c>
      <c r="F17" s="226">
        <f>scsp!F159</f>
        <v>393.88</v>
      </c>
      <c r="G17" s="341">
        <f t="shared" si="0"/>
        <v>0.2784962278425522</v>
      </c>
      <c r="H17" s="341">
        <f t="shared" si="1"/>
        <v>0.6676611180798047</v>
      </c>
      <c r="I17" s="341">
        <f t="shared" si="2"/>
        <v>0.41712213022604666</v>
      </c>
    </row>
    <row r="18" spans="1:9" ht="19.5" customHeight="1">
      <c r="A18" s="87">
        <v>13</v>
      </c>
      <c r="B18" s="218" t="s">
        <v>517</v>
      </c>
      <c r="C18" s="479">
        <f>scsp!C165</f>
        <v>4675.360000000001</v>
      </c>
      <c r="D18" s="222">
        <f>scsp!D165</f>
        <v>4550</v>
      </c>
      <c r="E18" s="224">
        <f>scsp!E165</f>
        <v>1416.91</v>
      </c>
      <c r="F18" s="226">
        <f>scsp!F165</f>
        <v>1416.91</v>
      </c>
      <c r="G18" s="341">
        <f t="shared" si="0"/>
        <v>0.3114087912087912</v>
      </c>
      <c r="H18" s="341">
        <f t="shared" si="1"/>
        <v>1</v>
      </c>
      <c r="I18" s="341">
        <f t="shared" si="2"/>
        <v>0.3114087912087912</v>
      </c>
    </row>
    <row r="19" spans="1:9" ht="19.5" customHeight="1">
      <c r="A19" s="87">
        <v>14</v>
      </c>
      <c r="B19" s="219" t="s">
        <v>605</v>
      </c>
      <c r="C19" s="478">
        <f>scsp!C175</f>
        <v>7191.11</v>
      </c>
      <c r="D19" s="221">
        <f>scsp!D175</f>
        <v>1564.33</v>
      </c>
      <c r="E19" s="223">
        <f>scsp!E175</f>
        <v>1054.33</v>
      </c>
      <c r="F19" s="226">
        <f>scsp!F175</f>
        <v>1039.31</v>
      </c>
      <c r="G19" s="341">
        <f t="shared" si="0"/>
        <v>0.6643802778186189</v>
      </c>
      <c r="H19" s="341">
        <f t="shared" si="1"/>
        <v>0.9857539859436799</v>
      </c>
      <c r="I19" s="341">
        <f t="shared" si="2"/>
        <v>0.673981832477802</v>
      </c>
    </row>
    <row r="20" spans="1:9" ht="19.5" customHeight="1">
      <c r="A20" s="87">
        <v>15</v>
      </c>
      <c r="B20" s="269" t="s">
        <v>813</v>
      </c>
      <c r="C20" s="478">
        <f>scsp!C200</f>
        <v>8602.25</v>
      </c>
      <c r="D20" s="221">
        <f>scsp!D200</f>
        <v>6309.070000000001</v>
      </c>
      <c r="E20" s="223">
        <f>scsp!E200</f>
        <v>1620.22</v>
      </c>
      <c r="F20" s="225">
        <f>scsp!F200</f>
        <v>1620.1200000000001</v>
      </c>
      <c r="G20" s="341">
        <f t="shared" si="0"/>
        <v>0.2567922055073093</v>
      </c>
      <c r="H20" s="341">
        <f t="shared" si="1"/>
        <v>0.9999382799866685</v>
      </c>
      <c r="I20" s="341">
        <f t="shared" si="2"/>
        <v>0.256808055703931</v>
      </c>
    </row>
    <row r="21" spans="1:9" ht="19.5" customHeight="1">
      <c r="A21" s="87">
        <v>16</v>
      </c>
      <c r="B21" s="217" t="s">
        <v>374</v>
      </c>
      <c r="C21" s="478">
        <f>scsp!C206</f>
        <v>61.04</v>
      </c>
      <c r="D21" s="221">
        <f>scsp!D206</f>
        <v>53.800000000000004</v>
      </c>
      <c r="E21" s="223">
        <f>scsp!E206</f>
        <v>52.71</v>
      </c>
      <c r="F21" s="226">
        <f>scsp!F206</f>
        <v>51.24</v>
      </c>
      <c r="G21" s="341">
        <f t="shared" si="0"/>
        <v>0.9524163568773234</v>
      </c>
      <c r="H21" s="341">
        <f t="shared" si="1"/>
        <v>0.9721115537848606</v>
      </c>
      <c r="I21" s="341">
        <f t="shared" si="2"/>
        <v>0.9797397769516728</v>
      </c>
    </row>
    <row r="22" spans="1:9" ht="19.5" customHeight="1">
      <c r="A22" s="87">
        <v>17</v>
      </c>
      <c r="B22" s="218" t="s">
        <v>499</v>
      </c>
      <c r="C22" s="479">
        <f>scsp!C214</f>
        <v>9152</v>
      </c>
      <c r="D22" s="222">
        <f>scsp!D214</f>
        <v>6400</v>
      </c>
      <c r="E22" s="224">
        <f>scsp!E214</f>
        <v>6711</v>
      </c>
      <c r="F22" s="226">
        <f>scsp!F214</f>
        <v>6706.35</v>
      </c>
      <c r="G22" s="341">
        <f t="shared" si="0"/>
        <v>1.0478671875</v>
      </c>
      <c r="H22" s="341">
        <f t="shared" si="1"/>
        <v>0.9993071077335718</v>
      </c>
      <c r="I22" s="341">
        <f t="shared" si="2"/>
        <v>1.04859375</v>
      </c>
    </row>
    <row r="23" spans="1:9" ht="19.5" customHeight="1">
      <c r="A23" s="87">
        <v>18</v>
      </c>
      <c r="B23" s="218" t="s">
        <v>737</v>
      </c>
      <c r="C23" s="479">
        <f>scsp!C217</f>
        <v>39.6</v>
      </c>
      <c r="D23" s="222">
        <f>scsp!D217</f>
        <v>39.6</v>
      </c>
      <c r="E23" s="224">
        <f>scsp!E217</f>
        <v>0</v>
      </c>
      <c r="F23" s="226">
        <f>scsp!F217</f>
        <v>0</v>
      </c>
      <c r="G23" s="341">
        <f t="shared" si="0"/>
        <v>0</v>
      </c>
      <c r="H23" s="341"/>
      <c r="I23" s="341">
        <f t="shared" si="2"/>
        <v>0</v>
      </c>
    </row>
    <row r="24" spans="1:9" ht="19.5" customHeight="1">
      <c r="A24" s="87">
        <v>19</v>
      </c>
      <c r="B24" s="217" t="s">
        <v>544</v>
      </c>
      <c r="C24" s="478">
        <f>scsp!C221</f>
        <v>633.1</v>
      </c>
      <c r="D24" s="221">
        <f>scsp!D221</f>
        <v>631.3</v>
      </c>
      <c r="E24" s="223">
        <f>scsp!E221</f>
        <v>190</v>
      </c>
      <c r="F24" s="225">
        <f>scsp!F221</f>
        <v>177.66</v>
      </c>
      <c r="G24" s="341">
        <f t="shared" si="0"/>
        <v>0.28141929352130524</v>
      </c>
      <c r="H24" s="341"/>
      <c r="I24" s="341">
        <f t="shared" si="2"/>
        <v>0.3009662600982101</v>
      </c>
    </row>
    <row r="25" spans="1:8" ht="21" customHeight="1">
      <c r="A25" s="48"/>
      <c r="B25" s="49"/>
      <c r="C25" s="88"/>
      <c r="D25" s="88" t="s">
        <v>380</v>
      </c>
      <c r="E25" s="517" t="s">
        <v>162</v>
      </c>
      <c r="F25" s="517"/>
      <c r="G25" s="264"/>
      <c r="H25" s="443"/>
    </row>
    <row r="26" spans="1:9" ht="24.75" customHeight="1">
      <c r="A26" s="515" t="s">
        <v>98</v>
      </c>
      <c r="B26" s="515"/>
      <c r="C26" s="515"/>
      <c r="D26" s="515"/>
      <c r="E26" s="515"/>
      <c r="F26" s="515"/>
      <c r="G26" s="515"/>
      <c r="H26" s="515"/>
      <c r="I26" s="515"/>
    </row>
    <row r="27" spans="1:9" ht="20.25" customHeight="1">
      <c r="A27" s="518" t="s">
        <v>930</v>
      </c>
      <c r="B27" s="518"/>
      <c r="C27" s="518"/>
      <c r="D27" s="84"/>
      <c r="E27" s="264"/>
      <c r="F27" s="516"/>
      <c r="G27" s="516"/>
      <c r="H27" s="516" t="s">
        <v>880</v>
      </c>
      <c r="I27" s="516"/>
    </row>
    <row r="28" spans="1:9" ht="40.5" customHeight="1">
      <c r="A28" s="466" t="s">
        <v>451</v>
      </c>
      <c r="B28" s="466" t="s">
        <v>369</v>
      </c>
      <c r="C28" s="466" t="s">
        <v>461</v>
      </c>
      <c r="D28" s="466" t="s">
        <v>317</v>
      </c>
      <c r="E28" s="466" t="s">
        <v>501</v>
      </c>
      <c r="F28" s="466" t="s">
        <v>460</v>
      </c>
      <c r="G28" s="466" t="s">
        <v>623</v>
      </c>
      <c r="H28" s="466" t="s">
        <v>21</v>
      </c>
      <c r="I28" s="463" t="s">
        <v>621</v>
      </c>
    </row>
    <row r="29" spans="1:9" ht="15.75" customHeight="1">
      <c r="A29" s="86" t="s">
        <v>387</v>
      </c>
      <c r="B29" s="86" t="s">
        <v>388</v>
      </c>
      <c r="C29" s="86" t="s">
        <v>389</v>
      </c>
      <c r="D29" s="86" t="s">
        <v>390</v>
      </c>
      <c r="E29" s="86" t="s">
        <v>391</v>
      </c>
      <c r="F29" s="86" t="s">
        <v>392</v>
      </c>
      <c r="G29" s="86" t="s">
        <v>394</v>
      </c>
      <c r="H29" s="86" t="s">
        <v>394</v>
      </c>
      <c r="I29" s="86" t="s">
        <v>395</v>
      </c>
    </row>
    <row r="30" spans="1:9" ht="20.25" customHeight="1">
      <c r="A30" s="87">
        <v>20</v>
      </c>
      <c r="B30" s="217" t="s">
        <v>163</v>
      </c>
      <c r="C30" s="478">
        <f>scsp!C226</f>
        <v>6329.389999999999</v>
      </c>
      <c r="D30" s="221">
        <f>scsp!D226</f>
        <v>5771.389999999999</v>
      </c>
      <c r="E30" s="223">
        <f>scsp!E226</f>
        <v>5767.039999999999</v>
      </c>
      <c r="F30" s="225">
        <f>scsp!F226</f>
        <v>5767.039999999999</v>
      </c>
      <c r="G30" s="341">
        <f>F30/D30</f>
        <v>0.9992462820914891</v>
      </c>
      <c r="H30" s="341">
        <f>F30/E30</f>
        <v>1</v>
      </c>
      <c r="I30" s="341">
        <f>E30/D30</f>
        <v>0.9992462820914891</v>
      </c>
    </row>
    <row r="31" spans="1:9" ht="18" customHeight="1">
      <c r="A31" s="87">
        <v>21</v>
      </c>
      <c r="B31" s="218" t="s">
        <v>164</v>
      </c>
      <c r="C31" s="479">
        <f>scsp!C235</f>
        <v>5182.75</v>
      </c>
      <c r="D31" s="222">
        <f>scsp!D235</f>
        <v>5182.28</v>
      </c>
      <c r="E31" s="224">
        <f>scsp!E235</f>
        <v>5037.43</v>
      </c>
      <c r="F31" s="226">
        <f>scsp!F235</f>
        <v>4720.85</v>
      </c>
      <c r="G31" s="341">
        <f aca="true" t="shared" si="3" ref="G31:G45">F31/D31</f>
        <v>0.9109600407542627</v>
      </c>
      <c r="H31" s="341">
        <f aca="true" t="shared" si="4" ref="H31:H45">F31/E31</f>
        <v>0.937154461699716</v>
      </c>
      <c r="I31" s="341">
        <f aca="true" t="shared" si="5" ref="I31:I45">E31/D31</f>
        <v>0.9720489823012266</v>
      </c>
    </row>
    <row r="32" spans="1:9" ht="17.25" customHeight="1">
      <c r="A32" s="87">
        <v>22</v>
      </c>
      <c r="B32" s="217" t="s">
        <v>168</v>
      </c>
      <c r="C32" s="478">
        <f>scsp!C241</f>
        <v>1083.77</v>
      </c>
      <c r="D32" s="221">
        <f>scsp!D241</f>
        <v>883.77</v>
      </c>
      <c r="E32" s="223">
        <f>scsp!E241</f>
        <v>646.14</v>
      </c>
      <c r="F32" s="225">
        <f>scsp!F241</f>
        <v>631.25</v>
      </c>
      <c r="G32" s="341">
        <f t="shared" si="3"/>
        <v>0.7142695497697364</v>
      </c>
      <c r="H32" s="341">
        <f t="shared" si="4"/>
        <v>0.9769554585693503</v>
      </c>
      <c r="I32" s="341">
        <f t="shared" si="5"/>
        <v>0.7311178247734139</v>
      </c>
    </row>
    <row r="33" spans="1:9" ht="19.5" customHeight="1">
      <c r="A33" s="87">
        <v>23</v>
      </c>
      <c r="B33" s="217" t="s">
        <v>169</v>
      </c>
      <c r="C33" s="478">
        <f>scsp!C248</f>
        <v>1094.6100000000001</v>
      </c>
      <c r="D33" s="221">
        <f>scsp!D248</f>
        <v>558</v>
      </c>
      <c r="E33" s="223">
        <f>scsp!E248</f>
        <v>267.26</v>
      </c>
      <c r="F33" s="225">
        <f>scsp!F248</f>
        <v>267.26</v>
      </c>
      <c r="G33" s="341">
        <f t="shared" si="3"/>
        <v>0.4789605734767025</v>
      </c>
      <c r="H33" s="341">
        <f t="shared" si="4"/>
        <v>1</v>
      </c>
      <c r="I33" s="341">
        <f t="shared" si="5"/>
        <v>0.4789605734767025</v>
      </c>
    </row>
    <row r="34" spans="1:9" ht="19.5" customHeight="1">
      <c r="A34" s="87">
        <v>24</v>
      </c>
      <c r="B34" s="218" t="s">
        <v>165</v>
      </c>
      <c r="C34" s="479">
        <f>scsp!C255</f>
        <v>120</v>
      </c>
      <c r="D34" s="222">
        <f>scsp!D255</f>
        <v>43.84</v>
      </c>
      <c r="E34" s="224">
        <f>scsp!E255</f>
        <v>18.84</v>
      </c>
      <c r="F34" s="226">
        <f>scsp!F255</f>
        <v>18.83</v>
      </c>
      <c r="G34" s="341">
        <f t="shared" si="3"/>
        <v>0.42951642335766416</v>
      </c>
      <c r="H34" s="341">
        <f t="shared" si="4"/>
        <v>0.9994692144373672</v>
      </c>
      <c r="I34" s="341">
        <f t="shared" si="5"/>
        <v>0.42974452554744524</v>
      </c>
    </row>
    <row r="35" spans="1:9" ht="19.5" customHeight="1">
      <c r="A35" s="87">
        <v>25</v>
      </c>
      <c r="B35" s="217" t="s">
        <v>457</v>
      </c>
      <c r="C35" s="478">
        <f>scsp!C274</f>
        <v>500</v>
      </c>
      <c r="D35" s="221">
        <f>scsp!D274</f>
        <v>544.23</v>
      </c>
      <c r="E35" s="223">
        <f>scsp!E274</f>
        <v>308.01</v>
      </c>
      <c r="F35" s="225">
        <f>scsp!F274</f>
        <v>307.33</v>
      </c>
      <c r="G35" s="341">
        <f t="shared" si="3"/>
        <v>0.5647060985245208</v>
      </c>
      <c r="H35" s="341">
        <f t="shared" si="4"/>
        <v>0.9977922794714457</v>
      </c>
      <c r="I35" s="341">
        <f t="shared" si="5"/>
        <v>0.5659555702552229</v>
      </c>
    </row>
    <row r="36" spans="1:9" ht="19.5" customHeight="1">
      <c r="A36" s="87">
        <v>26</v>
      </c>
      <c r="B36" s="220" t="s">
        <v>166</v>
      </c>
      <c r="C36" s="478">
        <f>scsp!C279</f>
        <v>67</v>
      </c>
      <c r="D36" s="221">
        <f>scsp!D279</f>
        <v>67</v>
      </c>
      <c r="E36" s="223">
        <f>scsp!E279</f>
        <v>19.21</v>
      </c>
      <c r="F36" s="225">
        <f>scsp!F279</f>
        <v>19.19</v>
      </c>
      <c r="G36" s="341">
        <f t="shared" si="3"/>
        <v>0.2864179104477612</v>
      </c>
      <c r="H36" s="341"/>
      <c r="I36" s="341">
        <f t="shared" si="5"/>
        <v>0.2867164179104478</v>
      </c>
    </row>
    <row r="37" spans="1:9" ht="19.5" customHeight="1">
      <c r="A37" s="87">
        <v>27</v>
      </c>
      <c r="B37" s="219" t="s">
        <v>212</v>
      </c>
      <c r="C37" s="478">
        <f>scsp!C293</f>
        <v>2483.73</v>
      </c>
      <c r="D37" s="221">
        <f>scsp!D293</f>
        <v>1735.49</v>
      </c>
      <c r="E37" s="223">
        <f>scsp!E293</f>
        <v>1721.78</v>
      </c>
      <c r="F37" s="225">
        <f>scsp!F293</f>
        <v>1578.53</v>
      </c>
      <c r="G37" s="341">
        <f t="shared" si="3"/>
        <v>0.9095586837146857</v>
      </c>
      <c r="H37" s="341">
        <f>F37/E37</f>
        <v>0.9168012173448408</v>
      </c>
      <c r="I37" s="341">
        <f t="shared" si="5"/>
        <v>0.9921002137724793</v>
      </c>
    </row>
    <row r="38" spans="1:9" ht="19.5" customHeight="1">
      <c r="A38" s="87">
        <v>28</v>
      </c>
      <c r="B38" s="219" t="s">
        <v>131</v>
      </c>
      <c r="C38" s="478">
        <f>scsp!C297</f>
        <v>30.75</v>
      </c>
      <c r="D38" s="221">
        <f>scsp!D297</f>
        <v>59.25</v>
      </c>
      <c r="E38" s="223">
        <f>scsp!E297</f>
        <v>39.5</v>
      </c>
      <c r="F38" s="225">
        <f>scsp!F297</f>
        <v>38.5</v>
      </c>
      <c r="G38" s="341">
        <f t="shared" si="3"/>
        <v>0.6497890295358649</v>
      </c>
      <c r="H38" s="341">
        <f>F38/E38</f>
        <v>0.9746835443037974</v>
      </c>
      <c r="I38" s="341">
        <f t="shared" si="5"/>
        <v>0.6666666666666666</v>
      </c>
    </row>
    <row r="39" spans="1:9" ht="19.5" customHeight="1">
      <c r="A39" s="87">
        <v>29</v>
      </c>
      <c r="B39" s="219" t="s">
        <v>132</v>
      </c>
      <c r="C39" s="478">
        <f>scsp!C302</f>
        <v>305</v>
      </c>
      <c r="D39" s="221">
        <f>scsp!D302</f>
        <v>86.72</v>
      </c>
      <c r="E39" s="223">
        <f>scsp!E302</f>
        <v>56.72</v>
      </c>
      <c r="F39" s="225">
        <f>scsp!F302</f>
        <v>56.72</v>
      </c>
      <c r="G39" s="341">
        <f t="shared" si="3"/>
        <v>0.6540590405904059</v>
      </c>
      <c r="H39" s="341">
        <f t="shared" si="4"/>
        <v>1</v>
      </c>
      <c r="I39" s="341">
        <f t="shared" si="5"/>
        <v>0.6540590405904059</v>
      </c>
    </row>
    <row r="40" spans="1:9" ht="19.5" customHeight="1">
      <c r="A40" s="87">
        <v>30</v>
      </c>
      <c r="B40" s="219" t="s">
        <v>377</v>
      </c>
      <c r="C40" s="478">
        <f>scsp!C309</f>
        <v>5591.9400000000005</v>
      </c>
      <c r="D40" s="221">
        <f>scsp!D309</f>
        <v>1780</v>
      </c>
      <c r="E40" s="223">
        <f>scsp!E309</f>
        <v>1359.75</v>
      </c>
      <c r="F40" s="226">
        <f>scsp!F309</f>
        <v>2188.5299999999997</v>
      </c>
      <c r="G40" s="341">
        <f t="shared" si="3"/>
        <v>1.229511235955056</v>
      </c>
      <c r="H40" s="341">
        <f t="shared" si="4"/>
        <v>1.609509100937672</v>
      </c>
      <c r="I40" s="341">
        <f t="shared" si="5"/>
        <v>0.7639044943820225</v>
      </c>
    </row>
    <row r="41" spans="1:9" ht="19.5" customHeight="1">
      <c r="A41" s="87">
        <v>31</v>
      </c>
      <c r="B41" s="219" t="s">
        <v>170</v>
      </c>
      <c r="C41" s="478">
        <f>scsp!C321</f>
        <v>10128.1914</v>
      </c>
      <c r="D41" s="221">
        <f>scsp!D321</f>
        <v>7193.77</v>
      </c>
      <c r="E41" s="223">
        <f>scsp!E321</f>
        <v>1833.93</v>
      </c>
      <c r="F41" s="225">
        <f>scsp!F321</f>
        <v>1416.9</v>
      </c>
      <c r="G41" s="341">
        <f t="shared" si="3"/>
        <v>0.19696209358931407</v>
      </c>
      <c r="H41" s="341">
        <f t="shared" si="4"/>
        <v>0.7726030982643831</v>
      </c>
      <c r="I41" s="341">
        <f t="shared" si="5"/>
        <v>0.2549330879358111</v>
      </c>
    </row>
    <row r="42" spans="1:9" ht="19.5" customHeight="1">
      <c r="A42" s="87">
        <v>32</v>
      </c>
      <c r="B42" s="218" t="s">
        <v>611</v>
      </c>
      <c r="C42" s="479">
        <f>scsp!C325</f>
        <v>8.01</v>
      </c>
      <c r="D42" s="222">
        <f>scsp!D325</f>
        <v>8.01</v>
      </c>
      <c r="E42" s="224">
        <f>scsp!E325</f>
        <v>8.01</v>
      </c>
      <c r="F42" s="226">
        <f>scsp!F325</f>
        <v>7.97</v>
      </c>
      <c r="G42" s="341">
        <f t="shared" si="3"/>
        <v>0.9950062421972534</v>
      </c>
      <c r="H42" s="341">
        <f t="shared" si="4"/>
        <v>0.9950062421972534</v>
      </c>
      <c r="I42" s="341">
        <f t="shared" si="5"/>
        <v>1</v>
      </c>
    </row>
    <row r="43" spans="1:9" ht="19.5" customHeight="1">
      <c r="A43" s="87">
        <v>33</v>
      </c>
      <c r="B43" s="217" t="s">
        <v>378</v>
      </c>
      <c r="C43" s="478">
        <f>scsp!C375</f>
        <v>11033.89</v>
      </c>
      <c r="D43" s="221">
        <f>scsp!D375</f>
        <v>14052.930000000002</v>
      </c>
      <c r="E43" s="270">
        <f>scsp!E375</f>
        <v>13772.460000000001</v>
      </c>
      <c r="F43" s="271">
        <f>scsp!F375</f>
        <v>13606.509999999998</v>
      </c>
      <c r="G43" s="341">
        <f t="shared" si="3"/>
        <v>0.9682329592476442</v>
      </c>
      <c r="H43" s="341">
        <f t="shared" si="4"/>
        <v>0.9879505912523977</v>
      </c>
      <c r="I43" s="341">
        <f t="shared" si="5"/>
        <v>0.9800418845038009</v>
      </c>
    </row>
    <row r="44" spans="1:9" ht="26.25" customHeight="1">
      <c r="A44" s="87">
        <v>34</v>
      </c>
      <c r="B44" s="272" t="s">
        <v>814</v>
      </c>
      <c r="C44" s="479">
        <f>scsp!C383</f>
        <v>3765.82</v>
      </c>
      <c r="D44" s="222">
        <f>scsp!D383</f>
        <v>1320.5</v>
      </c>
      <c r="E44" s="224">
        <f>scsp!E383</f>
        <v>1300.5</v>
      </c>
      <c r="F44" s="226">
        <f>scsp!F383</f>
        <v>680.11</v>
      </c>
      <c r="G44" s="341">
        <f t="shared" si="3"/>
        <v>0.5150397576675502</v>
      </c>
      <c r="H44" s="341">
        <f t="shared" si="4"/>
        <v>0.522960399846213</v>
      </c>
      <c r="I44" s="341">
        <f t="shared" si="5"/>
        <v>0.9848542218856494</v>
      </c>
    </row>
    <row r="45" spans="1:9" ht="23.25" customHeight="1">
      <c r="A45" s="87">
        <v>35</v>
      </c>
      <c r="B45" s="217" t="s">
        <v>167</v>
      </c>
      <c r="C45" s="478">
        <f>scsp!C391</f>
        <v>1215.38</v>
      </c>
      <c r="D45" s="221">
        <f>scsp!D391</f>
        <v>1138.05</v>
      </c>
      <c r="E45" s="223">
        <f>scsp!E391</f>
        <v>34.9</v>
      </c>
      <c r="F45" s="225">
        <f>scsp!F391</f>
        <v>28.53</v>
      </c>
      <c r="G45" s="341">
        <f t="shared" si="3"/>
        <v>0.025069197311190197</v>
      </c>
      <c r="H45" s="341">
        <f t="shared" si="4"/>
        <v>0.8174785100286533</v>
      </c>
      <c r="I45" s="341">
        <f t="shared" si="5"/>
        <v>0.030666490927463645</v>
      </c>
    </row>
    <row r="46" spans="1:9" ht="23.25" customHeight="1">
      <c r="A46" s="87">
        <v>36</v>
      </c>
      <c r="B46" s="269" t="s">
        <v>807</v>
      </c>
      <c r="C46" s="478">
        <f>scsp!C392</f>
        <v>26766</v>
      </c>
      <c r="D46" s="221"/>
      <c r="E46" s="223"/>
      <c r="F46" s="225"/>
      <c r="G46" s="341"/>
      <c r="H46" s="341"/>
      <c r="I46" s="341"/>
    </row>
    <row r="47" spans="1:9" ht="21" customHeight="1">
      <c r="A47" s="519" t="s">
        <v>332</v>
      </c>
      <c r="B47" s="520"/>
      <c r="C47" s="89">
        <f>SUM(C6:C24,C30:C46)</f>
        <v>122624.70139999999</v>
      </c>
      <c r="D47" s="89">
        <f>SUM(D6:D24,D30:D46)</f>
        <v>71217.82999999999</v>
      </c>
      <c r="E47" s="89">
        <f>SUM(E6:E24,E30:E46)</f>
        <v>52341.468</v>
      </c>
      <c r="F47" s="89">
        <f>SUM(F6:F24,F30:F46)</f>
        <v>49323.405</v>
      </c>
      <c r="G47" s="341">
        <f>F47/D47</f>
        <v>0.6925710176791403</v>
      </c>
      <c r="H47" s="341">
        <f>F47/E47</f>
        <v>0.9423389691706774</v>
      </c>
      <c r="I47" s="341">
        <f>E47/D47</f>
        <v>0.7349489306259404</v>
      </c>
    </row>
    <row r="48" spans="1:9" ht="21" customHeight="1">
      <c r="A48" s="521" t="s">
        <v>43</v>
      </c>
      <c r="B48" s="521"/>
      <c r="C48" s="521"/>
      <c r="D48" s="521"/>
      <c r="E48" s="521"/>
      <c r="F48" s="357">
        <f>D47/C47</f>
        <v>0.5807788250402214</v>
      </c>
      <c r="G48" s="341"/>
      <c r="H48" s="341"/>
      <c r="I48" s="216"/>
    </row>
    <row r="49" spans="1:9" ht="20.25" customHeight="1">
      <c r="A49" s="521" t="s">
        <v>621</v>
      </c>
      <c r="B49" s="521"/>
      <c r="C49" s="521"/>
      <c r="D49" s="521"/>
      <c r="E49" s="521"/>
      <c r="F49" s="357">
        <f>E47/D47</f>
        <v>0.7349489306259404</v>
      </c>
      <c r="G49" s="216"/>
      <c r="H49" s="216"/>
      <c r="I49" s="216"/>
    </row>
    <row r="50" spans="1:9" ht="20.25">
      <c r="A50" s="521" t="s">
        <v>622</v>
      </c>
      <c r="B50" s="521"/>
      <c r="C50" s="521"/>
      <c r="D50" s="521"/>
      <c r="E50" s="521"/>
      <c r="F50" s="357">
        <f>F47/E47</f>
        <v>0.9423389691706774</v>
      </c>
      <c r="G50" s="216"/>
      <c r="H50" s="216"/>
      <c r="I50" s="216"/>
    </row>
    <row r="51" spans="1:9" ht="21" thickBot="1">
      <c r="A51" s="522" t="s">
        <v>623</v>
      </c>
      <c r="B51" s="522"/>
      <c r="C51" s="522"/>
      <c r="D51" s="522"/>
      <c r="E51" s="522"/>
      <c r="F51" s="358">
        <f>F47/D47</f>
        <v>0.6925710176791403</v>
      </c>
      <c r="G51" s="216"/>
      <c r="H51" s="216"/>
      <c r="I51" s="216"/>
    </row>
    <row r="52" spans="1:7" ht="9" customHeight="1" thickTop="1">
      <c r="A52" s="263"/>
      <c r="B52" s="263"/>
      <c r="C52" s="263"/>
      <c r="D52" s="88"/>
      <c r="E52" s="517"/>
      <c r="F52" s="517"/>
      <c r="G52" s="264"/>
    </row>
  </sheetData>
  <sheetProtection password="CC5C" sheet="1"/>
  <mergeCells count="14">
    <mergeCell ref="E52:F52"/>
    <mergeCell ref="A47:B47"/>
    <mergeCell ref="A50:E50"/>
    <mergeCell ref="A51:E51"/>
    <mergeCell ref="A49:E49"/>
    <mergeCell ref="A48:E48"/>
    <mergeCell ref="H3:I3"/>
    <mergeCell ref="A1:I1"/>
    <mergeCell ref="H27:I27"/>
    <mergeCell ref="A26:I26"/>
    <mergeCell ref="F27:G27"/>
    <mergeCell ref="F3:G3"/>
    <mergeCell ref="E25:F25"/>
    <mergeCell ref="A27:C27"/>
  </mergeCells>
  <printOptions/>
  <pageMargins left="0.25" right="0.1" top="0.3" bottom="0.2" header="0.511811023622047" footer="0.2"/>
  <pageSetup horizontalDpi="600" verticalDpi="600" orientation="landscape" paperSize="9" r:id="rId1"/>
  <rowBreaks count="1" manualBreakCount="1"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3"/>
  <sheetViews>
    <sheetView tabSelected="1" zoomScaleSheetLayoutView="90" zoomScalePageLayoutView="0" workbookViewId="0" topLeftCell="C397">
      <selection activeCell="H405" sqref="H405"/>
    </sheetView>
  </sheetViews>
  <sheetFormatPr defaultColWidth="9.140625" defaultRowHeight="12.75"/>
  <cols>
    <col min="1" max="1" width="3.7109375" style="12" customWidth="1"/>
    <col min="2" max="2" width="41.57421875" style="12" customWidth="1"/>
    <col min="3" max="3" width="10.421875" style="12" customWidth="1"/>
    <col min="4" max="4" width="10.8515625" style="12" customWidth="1"/>
    <col min="5" max="5" width="10.28125" style="12" customWidth="1"/>
    <col min="6" max="6" width="9.8515625" style="12" customWidth="1"/>
    <col min="7" max="7" width="26.421875" style="12" customWidth="1"/>
    <col min="8" max="8" width="10.421875" style="12" customWidth="1"/>
    <col min="9" max="9" width="9.57421875" style="12" bestFit="1" customWidth="1"/>
    <col min="10" max="10" width="9.57421875" style="12" customWidth="1"/>
    <col min="11" max="11" width="20.8515625" style="12" customWidth="1"/>
    <col min="12" max="16384" width="9.140625" style="12" customWidth="1"/>
  </cols>
  <sheetData>
    <row r="1" spans="1:10" ht="18.75">
      <c r="A1" s="532" t="s">
        <v>99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23.25" customHeight="1">
      <c r="A2" s="542" t="s">
        <v>913</v>
      </c>
      <c r="B2" s="542"/>
      <c r="C2" s="13"/>
      <c r="D2" s="448"/>
      <c r="E2" s="13"/>
      <c r="F2" s="13"/>
      <c r="G2" s="13"/>
      <c r="H2" s="533" t="s">
        <v>633</v>
      </c>
      <c r="I2" s="533"/>
      <c r="J2" s="533"/>
    </row>
    <row r="3" spans="1:10" ht="18.75">
      <c r="A3" s="537" t="s">
        <v>171</v>
      </c>
      <c r="B3" s="539" t="s">
        <v>315</v>
      </c>
      <c r="C3" s="539" t="s">
        <v>634</v>
      </c>
      <c r="D3" s="539"/>
      <c r="E3" s="539"/>
      <c r="F3" s="539"/>
      <c r="G3" s="534" t="s">
        <v>635</v>
      </c>
      <c r="H3" s="535"/>
      <c r="I3" s="535"/>
      <c r="J3" s="536"/>
    </row>
    <row r="4" spans="1:10" ht="37.5">
      <c r="A4" s="538"/>
      <c r="B4" s="539"/>
      <c r="C4" s="14" t="s">
        <v>316</v>
      </c>
      <c r="D4" s="14" t="s">
        <v>317</v>
      </c>
      <c r="E4" s="14" t="s">
        <v>318</v>
      </c>
      <c r="F4" s="14" t="s">
        <v>319</v>
      </c>
      <c r="G4" s="14" t="s">
        <v>315</v>
      </c>
      <c r="H4" s="14" t="s">
        <v>333</v>
      </c>
      <c r="I4" s="14" t="s">
        <v>320</v>
      </c>
      <c r="J4" s="14" t="s">
        <v>321</v>
      </c>
    </row>
    <row r="5" spans="1:10" ht="18">
      <c r="A5" s="15" t="s">
        <v>387</v>
      </c>
      <c r="B5" s="15" t="s">
        <v>388</v>
      </c>
      <c r="C5" s="15" t="s">
        <v>389</v>
      </c>
      <c r="D5" s="15" t="s">
        <v>390</v>
      </c>
      <c r="E5" s="15" t="s">
        <v>391</v>
      </c>
      <c r="F5" s="15" t="s">
        <v>392</v>
      </c>
      <c r="G5" s="15" t="s">
        <v>393</v>
      </c>
      <c r="H5" s="15" t="s">
        <v>394</v>
      </c>
      <c r="I5" s="15" t="s">
        <v>395</v>
      </c>
      <c r="J5" s="15" t="s">
        <v>396</v>
      </c>
    </row>
    <row r="6" spans="1:10" ht="25.5" customHeight="1">
      <c r="A6" s="15"/>
      <c r="B6" s="257" t="s">
        <v>207</v>
      </c>
      <c r="C6" s="15"/>
      <c r="D6" s="15"/>
      <c r="E6" s="15"/>
      <c r="F6" s="15"/>
      <c r="G6" s="15"/>
      <c r="H6" s="15"/>
      <c r="I6" s="15"/>
      <c r="J6" s="15"/>
    </row>
    <row r="7" spans="1:10" ht="18.75">
      <c r="A7" s="8">
        <v>1</v>
      </c>
      <c r="B7" s="6" t="s">
        <v>272</v>
      </c>
      <c r="C7" s="5">
        <v>38.75</v>
      </c>
      <c r="D7" s="5">
        <v>38.75</v>
      </c>
      <c r="E7" s="5">
        <v>38.75</v>
      </c>
      <c r="F7" s="26">
        <v>38.69</v>
      </c>
      <c r="G7" s="2" t="s">
        <v>33</v>
      </c>
      <c r="H7" s="8" t="s">
        <v>352</v>
      </c>
      <c r="I7" s="10">
        <v>3800</v>
      </c>
      <c r="J7" s="9">
        <v>3029</v>
      </c>
    </row>
    <row r="8" spans="1:10" ht="37.5">
      <c r="A8" s="8">
        <v>2</v>
      </c>
      <c r="B8" s="6" t="s">
        <v>594</v>
      </c>
      <c r="C8" s="5">
        <v>94.3</v>
      </c>
      <c r="D8" s="5">
        <v>94.3</v>
      </c>
      <c r="E8" s="5">
        <v>94.3</v>
      </c>
      <c r="F8" s="26">
        <v>94.24</v>
      </c>
      <c r="G8" s="2" t="s">
        <v>356</v>
      </c>
      <c r="H8" s="8" t="s">
        <v>337</v>
      </c>
      <c r="I8" s="10">
        <v>7500</v>
      </c>
      <c r="J8" s="9">
        <v>4098</v>
      </c>
    </row>
    <row r="9" spans="1:10" ht="18.75">
      <c r="A9" s="8">
        <v>3</v>
      </c>
      <c r="B9" s="6" t="s">
        <v>877</v>
      </c>
      <c r="C9" s="5">
        <v>9</v>
      </c>
      <c r="D9" s="5">
        <v>9</v>
      </c>
      <c r="E9" s="5">
        <v>9</v>
      </c>
      <c r="F9" s="9">
        <v>4.03</v>
      </c>
      <c r="G9" s="2" t="s">
        <v>65</v>
      </c>
      <c r="H9" s="8" t="s">
        <v>337</v>
      </c>
      <c r="I9" s="10">
        <v>2300</v>
      </c>
      <c r="J9" s="9">
        <v>1292</v>
      </c>
    </row>
    <row r="10" spans="1:10" ht="18.75">
      <c r="A10" s="8">
        <v>4</v>
      </c>
      <c r="B10" s="6" t="s">
        <v>17</v>
      </c>
      <c r="C10" s="5">
        <v>250</v>
      </c>
      <c r="D10" s="5">
        <v>50</v>
      </c>
      <c r="E10" s="5">
        <v>50</v>
      </c>
      <c r="F10" s="26">
        <v>38.99</v>
      </c>
      <c r="G10" s="2" t="s">
        <v>355</v>
      </c>
      <c r="H10" s="8" t="s">
        <v>353</v>
      </c>
      <c r="I10" s="10">
        <v>2000</v>
      </c>
      <c r="J10" s="9">
        <v>143</v>
      </c>
    </row>
    <row r="11" spans="1:10" ht="18.75">
      <c r="A11" s="8">
        <v>5</v>
      </c>
      <c r="B11" s="6" t="s">
        <v>827</v>
      </c>
      <c r="C11" s="5">
        <v>255.16</v>
      </c>
      <c r="D11" s="5">
        <v>58.19</v>
      </c>
      <c r="E11" s="5">
        <v>48.04</v>
      </c>
      <c r="F11" s="26">
        <v>40.53</v>
      </c>
      <c r="G11" s="2"/>
      <c r="H11" s="8"/>
      <c r="I11" s="10"/>
      <c r="J11" s="9"/>
    </row>
    <row r="12" spans="1:10" ht="18.75">
      <c r="A12" s="8">
        <v>6</v>
      </c>
      <c r="B12" s="6" t="s">
        <v>593</v>
      </c>
      <c r="C12" s="5">
        <v>36.11</v>
      </c>
      <c r="D12" s="5">
        <v>36.11</v>
      </c>
      <c r="E12" s="5">
        <v>36.11</v>
      </c>
      <c r="F12" s="26">
        <v>36.1</v>
      </c>
      <c r="G12" s="2" t="s">
        <v>355</v>
      </c>
      <c r="H12" s="8" t="s">
        <v>353</v>
      </c>
      <c r="I12" s="10">
        <v>36000</v>
      </c>
      <c r="J12" s="9">
        <v>18450</v>
      </c>
    </row>
    <row r="13" spans="1:10" ht="18.75">
      <c r="A13" s="8">
        <v>7</v>
      </c>
      <c r="B13" s="6" t="s">
        <v>711</v>
      </c>
      <c r="C13" s="5">
        <v>34.84</v>
      </c>
      <c r="D13" s="5">
        <v>348.4</v>
      </c>
      <c r="E13" s="5">
        <v>348.4</v>
      </c>
      <c r="F13" s="26">
        <v>292.02</v>
      </c>
      <c r="G13" s="2"/>
      <c r="H13" s="8"/>
      <c r="I13" s="10"/>
      <c r="J13" s="9"/>
    </row>
    <row r="14" spans="1:10" ht="18.75">
      <c r="A14" s="8">
        <v>8</v>
      </c>
      <c r="B14" s="6" t="s">
        <v>111</v>
      </c>
      <c r="C14" s="5">
        <v>400</v>
      </c>
      <c r="D14" s="5"/>
      <c r="E14" s="5"/>
      <c r="F14" s="26"/>
      <c r="G14" s="2"/>
      <c r="H14" s="8"/>
      <c r="I14" s="10"/>
      <c r="J14" s="9"/>
    </row>
    <row r="15" spans="1:10" ht="18.75">
      <c r="A15" s="101"/>
      <c r="B15" s="102" t="s">
        <v>479</v>
      </c>
      <c r="C15" s="100">
        <f>SUM(C7:C14)</f>
        <v>1118.16</v>
      </c>
      <c r="D15" s="100">
        <f>SUM(D7:D13)</f>
        <v>634.75</v>
      </c>
      <c r="E15" s="100">
        <f>SUM(E7:E13)</f>
        <v>624.5999999999999</v>
      </c>
      <c r="F15" s="100">
        <f>SUM(F7:F13)</f>
        <v>544.6</v>
      </c>
      <c r="G15" s="202"/>
      <c r="H15" s="101"/>
      <c r="I15" s="203"/>
      <c r="J15" s="202"/>
    </row>
    <row r="16" spans="1:10" ht="23.25" customHeight="1">
      <c r="A16" s="97"/>
      <c r="B16" s="255" t="s">
        <v>208</v>
      </c>
      <c r="C16" s="97"/>
      <c r="D16" s="97"/>
      <c r="E16" s="97"/>
      <c r="F16" s="97"/>
      <c r="G16" s="97"/>
      <c r="H16" s="97"/>
      <c r="I16" s="97"/>
      <c r="J16" s="97"/>
    </row>
    <row r="17" spans="1:10" ht="37.5">
      <c r="A17" s="4">
        <v>1</v>
      </c>
      <c r="B17" s="2" t="s">
        <v>51</v>
      </c>
      <c r="C17" s="5">
        <v>29.86</v>
      </c>
      <c r="D17" s="5">
        <v>29.86</v>
      </c>
      <c r="E17" s="5">
        <v>29.86</v>
      </c>
      <c r="F17" s="5">
        <v>29.86</v>
      </c>
      <c r="G17" s="4" t="s">
        <v>643</v>
      </c>
      <c r="H17" s="4" t="s">
        <v>409</v>
      </c>
      <c r="I17" s="18">
        <v>197</v>
      </c>
      <c r="J17" s="10">
        <v>747</v>
      </c>
    </row>
    <row r="18" spans="1:10" ht="18.75">
      <c r="A18" s="4">
        <v>2</v>
      </c>
      <c r="B18" s="2" t="s">
        <v>868</v>
      </c>
      <c r="C18" s="5">
        <v>100</v>
      </c>
      <c r="D18" s="5">
        <v>100</v>
      </c>
      <c r="E18" s="5"/>
      <c r="F18" s="5"/>
      <c r="G18" s="4" t="s">
        <v>410</v>
      </c>
      <c r="H18" s="4" t="s">
        <v>409</v>
      </c>
      <c r="I18" s="18">
        <v>100</v>
      </c>
      <c r="J18" s="10">
        <v>203.64</v>
      </c>
    </row>
    <row r="19" spans="1:10" ht="39" customHeight="1">
      <c r="A19" s="4">
        <v>3</v>
      </c>
      <c r="B19" s="2" t="s">
        <v>52</v>
      </c>
      <c r="C19" s="5">
        <v>11.3</v>
      </c>
      <c r="D19" s="5">
        <v>11.3</v>
      </c>
      <c r="E19" s="5">
        <v>8.64</v>
      </c>
      <c r="F19" s="5">
        <v>8.64</v>
      </c>
      <c r="G19" s="4" t="s">
        <v>615</v>
      </c>
      <c r="H19" s="4" t="s">
        <v>430</v>
      </c>
      <c r="I19" s="18">
        <v>1000</v>
      </c>
      <c r="J19" s="10">
        <v>439.41</v>
      </c>
    </row>
    <row r="20" spans="1:10" ht="25.5" customHeight="1">
      <c r="A20" s="4"/>
      <c r="B20" s="2"/>
      <c r="C20" s="5"/>
      <c r="D20" s="5"/>
      <c r="E20" s="5"/>
      <c r="F20" s="5"/>
      <c r="G20" s="4" t="s">
        <v>411</v>
      </c>
      <c r="H20" s="4" t="s">
        <v>337</v>
      </c>
      <c r="I20" s="18">
        <v>370</v>
      </c>
      <c r="J20" s="10">
        <v>1490</v>
      </c>
    </row>
    <row r="21" spans="1:10" ht="37.5">
      <c r="A21" s="4">
        <v>4</v>
      </c>
      <c r="B21" s="2" t="s">
        <v>53</v>
      </c>
      <c r="C21" s="5">
        <v>51.37</v>
      </c>
      <c r="D21" s="5">
        <v>51.37</v>
      </c>
      <c r="E21" s="5">
        <v>46.88</v>
      </c>
      <c r="F21" s="5">
        <v>46.88</v>
      </c>
      <c r="G21" s="6" t="s">
        <v>932</v>
      </c>
      <c r="H21" s="4"/>
      <c r="I21" s="18"/>
      <c r="J21" s="10"/>
    </row>
    <row r="22" spans="1:10" ht="18.75">
      <c r="A22" s="4"/>
      <c r="B22" s="2"/>
      <c r="C22" s="5"/>
      <c r="D22" s="5"/>
      <c r="E22" s="5"/>
      <c r="F22" s="5"/>
      <c r="G22" s="6" t="s">
        <v>413</v>
      </c>
      <c r="H22" s="4" t="s">
        <v>429</v>
      </c>
      <c r="I22" s="5">
        <v>4.5</v>
      </c>
      <c r="J22" s="10">
        <v>3.82</v>
      </c>
    </row>
    <row r="23" spans="1:10" ht="37.5">
      <c r="A23" s="4"/>
      <c r="B23" s="2"/>
      <c r="C23" s="5"/>
      <c r="D23" s="5"/>
      <c r="E23" s="5"/>
      <c r="F23" s="5"/>
      <c r="G23" s="6" t="s">
        <v>796</v>
      </c>
      <c r="H23" s="4" t="s">
        <v>409</v>
      </c>
      <c r="I23" s="18">
        <v>675</v>
      </c>
      <c r="J23" s="10">
        <v>1333.43</v>
      </c>
    </row>
    <row r="24" spans="1:10" ht="18.75">
      <c r="A24" s="4">
        <v>5</v>
      </c>
      <c r="B24" s="2" t="s">
        <v>50</v>
      </c>
      <c r="C24" s="5">
        <v>108</v>
      </c>
      <c r="D24" s="5">
        <v>10</v>
      </c>
      <c r="E24" s="5">
        <v>5</v>
      </c>
      <c r="F24" s="5">
        <v>5</v>
      </c>
      <c r="G24" s="4" t="s">
        <v>642</v>
      </c>
      <c r="H24" s="4" t="s">
        <v>409</v>
      </c>
      <c r="I24" s="10">
        <v>30</v>
      </c>
      <c r="J24" s="10">
        <v>20</v>
      </c>
    </row>
    <row r="25" spans="1:10" ht="18.75">
      <c r="A25" s="4"/>
      <c r="B25" s="2"/>
      <c r="C25" s="5"/>
      <c r="D25" s="5"/>
      <c r="E25" s="5"/>
      <c r="F25" s="5"/>
      <c r="G25" s="6" t="s">
        <v>414</v>
      </c>
      <c r="H25" s="4" t="s">
        <v>260</v>
      </c>
      <c r="I25" s="5">
        <v>1.1</v>
      </c>
      <c r="J25" s="10">
        <v>0.73</v>
      </c>
    </row>
    <row r="26" spans="1:10" ht="18.75">
      <c r="A26" s="4"/>
      <c r="B26" s="2"/>
      <c r="C26" s="5"/>
      <c r="D26" s="5"/>
      <c r="E26" s="5"/>
      <c r="F26" s="5"/>
      <c r="G26" s="6" t="s">
        <v>415</v>
      </c>
      <c r="H26" s="4" t="s">
        <v>430</v>
      </c>
      <c r="I26" s="18">
        <v>550</v>
      </c>
      <c r="J26" s="10">
        <v>395.33</v>
      </c>
    </row>
    <row r="27" spans="1:10" ht="37.5">
      <c r="A27" s="4"/>
      <c r="B27" s="2"/>
      <c r="C27" s="5"/>
      <c r="D27" s="5"/>
      <c r="E27" s="5"/>
      <c r="F27" s="5"/>
      <c r="G27" s="6" t="s">
        <v>416</v>
      </c>
      <c r="H27" s="4" t="s">
        <v>409</v>
      </c>
      <c r="I27" s="20">
        <v>5000</v>
      </c>
      <c r="J27" s="10">
        <v>8751.99</v>
      </c>
    </row>
    <row r="28" spans="1:10" ht="18.75">
      <c r="A28" s="4"/>
      <c r="B28" s="2"/>
      <c r="C28" s="5"/>
      <c r="D28" s="5"/>
      <c r="E28" s="5"/>
      <c r="F28" s="5"/>
      <c r="G28" s="6" t="s">
        <v>417</v>
      </c>
      <c r="H28" s="4" t="s">
        <v>260</v>
      </c>
      <c r="I28" s="5">
        <v>1.1</v>
      </c>
      <c r="J28" s="5">
        <v>0.68</v>
      </c>
    </row>
    <row r="29" spans="1:10" ht="18.75">
      <c r="A29" s="4"/>
      <c r="B29" s="2"/>
      <c r="C29" s="5"/>
      <c r="D29" s="5"/>
      <c r="E29" s="5"/>
      <c r="F29" s="5"/>
      <c r="G29" s="6" t="s">
        <v>418</v>
      </c>
      <c r="H29" s="4" t="s">
        <v>430</v>
      </c>
      <c r="I29" s="18">
        <v>1000</v>
      </c>
      <c r="J29" s="5">
        <v>2259.19</v>
      </c>
    </row>
    <row r="30" spans="1:10" ht="18.75">
      <c r="A30" s="4"/>
      <c r="B30" s="2"/>
      <c r="C30" s="5"/>
      <c r="D30" s="5"/>
      <c r="E30" s="5"/>
      <c r="F30" s="5"/>
      <c r="G30" s="6" t="s">
        <v>419</v>
      </c>
      <c r="H30" s="4" t="s">
        <v>260</v>
      </c>
      <c r="I30" s="5">
        <v>1.1</v>
      </c>
      <c r="J30" s="10">
        <v>0.49</v>
      </c>
    </row>
    <row r="31" spans="1:10" ht="18.75">
      <c r="A31" s="4"/>
      <c r="B31" s="2"/>
      <c r="C31" s="5"/>
      <c r="D31" s="5"/>
      <c r="E31" s="5"/>
      <c r="F31" s="5"/>
      <c r="G31" s="6" t="s">
        <v>420</v>
      </c>
      <c r="H31" s="4" t="s">
        <v>409</v>
      </c>
      <c r="I31" s="5">
        <v>1980</v>
      </c>
      <c r="J31" s="5">
        <v>4585.5</v>
      </c>
    </row>
    <row r="32" spans="1:10" ht="18.75">
      <c r="A32" s="4"/>
      <c r="B32" s="2"/>
      <c r="C32" s="5"/>
      <c r="D32" s="5"/>
      <c r="E32" s="5"/>
      <c r="F32" s="5"/>
      <c r="G32" s="6" t="s">
        <v>421</v>
      </c>
      <c r="H32" s="4" t="s">
        <v>337</v>
      </c>
      <c r="I32" s="18">
        <v>1524</v>
      </c>
      <c r="J32" s="10">
        <v>995</v>
      </c>
    </row>
    <row r="33" spans="1:10" ht="18.75">
      <c r="A33" s="4"/>
      <c r="B33" s="2"/>
      <c r="C33" s="5"/>
      <c r="D33" s="5"/>
      <c r="E33" s="5"/>
      <c r="F33" s="5"/>
      <c r="G33" s="6" t="s">
        <v>431</v>
      </c>
      <c r="H33" s="4" t="s">
        <v>430</v>
      </c>
      <c r="I33" s="5">
        <v>100</v>
      </c>
      <c r="J33" s="10">
        <v>308.45</v>
      </c>
    </row>
    <row r="34" spans="1:10" ht="18.75">
      <c r="A34" s="4"/>
      <c r="B34" s="2"/>
      <c r="C34" s="5"/>
      <c r="D34" s="5"/>
      <c r="E34" s="5"/>
      <c r="F34" s="5"/>
      <c r="G34" s="6" t="s">
        <v>432</v>
      </c>
      <c r="H34" s="4" t="s">
        <v>430</v>
      </c>
      <c r="I34" s="5">
        <v>14</v>
      </c>
      <c r="J34" s="10">
        <v>154.21</v>
      </c>
    </row>
    <row r="35" spans="1:10" ht="54" customHeight="1">
      <c r="A35" s="4">
        <v>6</v>
      </c>
      <c r="B35" s="2" t="s">
        <v>93</v>
      </c>
      <c r="C35" s="5">
        <v>72</v>
      </c>
      <c r="D35" s="5"/>
      <c r="E35" s="5"/>
      <c r="F35" s="5"/>
      <c r="G35" s="6" t="s">
        <v>422</v>
      </c>
      <c r="H35" s="4" t="s">
        <v>337</v>
      </c>
      <c r="I35" s="18">
        <v>657</v>
      </c>
      <c r="J35" s="10">
        <v>371</v>
      </c>
    </row>
    <row r="36" spans="1:10" ht="38.25" customHeight="1">
      <c r="A36" s="4">
        <v>7</v>
      </c>
      <c r="B36" s="2" t="s">
        <v>110</v>
      </c>
      <c r="C36" s="5">
        <v>40</v>
      </c>
      <c r="D36" s="5"/>
      <c r="E36" s="5"/>
      <c r="F36" s="5"/>
      <c r="G36" s="6" t="s">
        <v>423</v>
      </c>
      <c r="H36" s="4"/>
      <c r="I36" s="18"/>
      <c r="J36" s="10"/>
    </row>
    <row r="37" spans="1:10" ht="18.75">
      <c r="A37" s="4">
        <v>8</v>
      </c>
      <c r="B37" s="2" t="s">
        <v>49</v>
      </c>
      <c r="C37" s="5">
        <v>10</v>
      </c>
      <c r="D37" s="5">
        <v>4.7</v>
      </c>
      <c r="E37" s="5">
        <v>2.35</v>
      </c>
      <c r="F37" s="5">
        <v>2.35</v>
      </c>
      <c r="G37" s="6" t="s">
        <v>424</v>
      </c>
      <c r="H37" s="4" t="s">
        <v>337</v>
      </c>
      <c r="I37" s="18">
        <v>200</v>
      </c>
      <c r="J37" s="10">
        <v>199</v>
      </c>
    </row>
    <row r="38" spans="1:10" ht="18.75">
      <c r="A38" s="4"/>
      <c r="B38" s="2"/>
      <c r="C38" s="5"/>
      <c r="D38" s="5"/>
      <c r="E38" s="5"/>
      <c r="F38" s="5"/>
      <c r="G38" s="6" t="s">
        <v>425</v>
      </c>
      <c r="H38" s="4" t="s">
        <v>337</v>
      </c>
      <c r="I38" s="18">
        <v>375</v>
      </c>
      <c r="J38" s="10">
        <v>150</v>
      </c>
    </row>
    <row r="39" spans="1:10" ht="37.5">
      <c r="A39" s="4"/>
      <c r="B39" s="2"/>
      <c r="C39" s="5"/>
      <c r="D39" s="5"/>
      <c r="E39" s="5"/>
      <c r="F39" s="5"/>
      <c r="G39" s="6" t="s">
        <v>641</v>
      </c>
      <c r="H39" s="4" t="s">
        <v>337</v>
      </c>
      <c r="I39" s="18">
        <v>500</v>
      </c>
      <c r="J39" s="10">
        <v>400</v>
      </c>
    </row>
    <row r="40" spans="1:10" ht="18.75">
      <c r="A40" s="4"/>
      <c r="B40" s="41"/>
      <c r="C40" s="5"/>
      <c r="D40" s="5"/>
      <c r="E40" s="5"/>
      <c r="F40" s="5"/>
      <c r="G40" s="6" t="s">
        <v>426</v>
      </c>
      <c r="H40" s="4" t="s">
        <v>337</v>
      </c>
      <c r="I40" s="18">
        <v>375</v>
      </c>
      <c r="J40" s="10">
        <v>291</v>
      </c>
    </row>
    <row r="41" spans="1:10" ht="19.5" customHeight="1">
      <c r="A41" s="540">
        <v>9</v>
      </c>
      <c r="B41" s="543" t="s">
        <v>819</v>
      </c>
      <c r="C41" s="523">
        <v>20</v>
      </c>
      <c r="D41" s="523">
        <v>20</v>
      </c>
      <c r="E41" s="523">
        <v>10</v>
      </c>
      <c r="F41" s="523">
        <v>10</v>
      </c>
      <c r="G41" s="6" t="s">
        <v>427</v>
      </c>
      <c r="H41" s="4" t="s">
        <v>337</v>
      </c>
      <c r="I41" s="18">
        <v>570</v>
      </c>
      <c r="J41" s="10">
        <v>114</v>
      </c>
    </row>
    <row r="42" spans="1:10" ht="18.75">
      <c r="A42" s="541"/>
      <c r="B42" s="544"/>
      <c r="C42" s="524"/>
      <c r="D42" s="524"/>
      <c r="E42" s="524"/>
      <c r="F42" s="524"/>
      <c r="G42" s="6" t="s">
        <v>428</v>
      </c>
      <c r="H42" s="4" t="s">
        <v>337</v>
      </c>
      <c r="I42" s="18">
        <v>3000</v>
      </c>
      <c r="J42" s="10">
        <v>2282</v>
      </c>
    </row>
    <row r="43" spans="1:10" ht="18.75">
      <c r="A43" s="72">
        <v>10</v>
      </c>
      <c r="B43" s="2" t="s">
        <v>869</v>
      </c>
      <c r="C43" s="55">
        <v>251.99</v>
      </c>
      <c r="D43" s="55">
        <v>150</v>
      </c>
      <c r="E43" s="55">
        <v>150</v>
      </c>
      <c r="F43" s="55">
        <v>150</v>
      </c>
      <c r="G43" s="79" t="s">
        <v>261</v>
      </c>
      <c r="H43" s="72" t="s">
        <v>409</v>
      </c>
      <c r="I43" s="181">
        <v>20</v>
      </c>
      <c r="J43" s="56">
        <v>16.93</v>
      </c>
    </row>
    <row r="44" spans="1:10" ht="18.75">
      <c r="A44" s="72"/>
      <c r="B44" s="2"/>
      <c r="C44" s="55"/>
      <c r="D44" s="55"/>
      <c r="E44" s="55"/>
      <c r="F44" s="55"/>
      <c r="G44" s="193" t="s">
        <v>262</v>
      </c>
      <c r="H44" s="193" t="s">
        <v>409</v>
      </c>
      <c r="I44" s="499">
        <v>145</v>
      </c>
      <c r="J44" s="345">
        <v>145</v>
      </c>
    </row>
    <row r="45" spans="1:10" ht="19.5" thickBot="1">
      <c r="A45" s="126"/>
      <c r="B45" s="127" t="s">
        <v>488</v>
      </c>
      <c r="C45" s="128">
        <f>SUM(C17:C44)</f>
        <v>694.52</v>
      </c>
      <c r="D45" s="128">
        <f>SUM(D17:D44)</f>
        <v>377.23</v>
      </c>
      <c r="E45" s="128">
        <f>SUM(E17:E44)</f>
        <v>252.73</v>
      </c>
      <c r="F45" s="128">
        <f>SUM(F17:F44)</f>
        <v>252.73</v>
      </c>
      <c r="G45" s="496" t="s">
        <v>871</v>
      </c>
      <c r="H45" s="496" t="s">
        <v>872</v>
      </c>
      <c r="I45" s="497">
        <v>220</v>
      </c>
      <c r="J45" s="498">
        <v>508</v>
      </c>
    </row>
    <row r="46" spans="1:10" ht="19.5" thickTop="1">
      <c r="A46" s="97"/>
      <c r="B46" s="109" t="s">
        <v>659</v>
      </c>
      <c r="C46" s="97"/>
      <c r="D46" s="97"/>
      <c r="E46" s="97"/>
      <c r="F46" s="97"/>
      <c r="G46" s="97"/>
      <c r="H46" s="97"/>
      <c r="I46" s="97"/>
      <c r="J46" s="97"/>
    </row>
    <row r="47" spans="1:10" ht="18.75">
      <c r="A47" s="4">
        <v>1</v>
      </c>
      <c r="B47" s="2" t="s">
        <v>54</v>
      </c>
      <c r="C47" s="5">
        <v>19</v>
      </c>
      <c r="D47" s="5">
        <v>18</v>
      </c>
      <c r="E47" s="5">
        <v>18</v>
      </c>
      <c r="F47" s="5">
        <v>18</v>
      </c>
      <c r="G47" s="4" t="s">
        <v>435</v>
      </c>
      <c r="H47" s="4" t="s">
        <v>878</v>
      </c>
      <c r="I47" s="5">
        <v>45</v>
      </c>
      <c r="J47" s="5">
        <v>23.3</v>
      </c>
    </row>
    <row r="48" spans="1:10" ht="18.75">
      <c r="A48" s="4"/>
      <c r="B48" s="21" t="s">
        <v>520</v>
      </c>
      <c r="C48" s="5"/>
      <c r="D48" s="5"/>
      <c r="E48" s="5"/>
      <c r="F48" s="5"/>
      <c r="G48" s="4" t="s">
        <v>511</v>
      </c>
      <c r="H48" s="4" t="s">
        <v>337</v>
      </c>
      <c r="I48" s="18">
        <v>1500</v>
      </c>
      <c r="J48" s="10">
        <v>958</v>
      </c>
    </row>
    <row r="49" spans="1:10" ht="39.75" customHeight="1">
      <c r="A49" s="4">
        <v>2</v>
      </c>
      <c r="B49" s="2" t="s">
        <v>509</v>
      </c>
      <c r="C49" s="5">
        <v>3</v>
      </c>
      <c r="D49" s="5"/>
      <c r="E49" s="5"/>
      <c r="F49" s="5"/>
      <c r="G49" s="4" t="s">
        <v>437</v>
      </c>
      <c r="H49" s="4" t="s">
        <v>337</v>
      </c>
      <c r="I49" s="18">
        <v>2</v>
      </c>
      <c r="J49" s="10">
        <v>2</v>
      </c>
    </row>
    <row r="50" spans="1:10" ht="20.25" customHeight="1">
      <c r="A50" s="4">
        <v>3</v>
      </c>
      <c r="B50" s="2" t="s">
        <v>618</v>
      </c>
      <c r="C50" s="5">
        <v>2</v>
      </c>
      <c r="D50" s="5">
        <v>2</v>
      </c>
      <c r="E50" s="5">
        <v>2</v>
      </c>
      <c r="F50" s="5">
        <v>1.97</v>
      </c>
      <c r="G50" s="4" t="s">
        <v>881</v>
      </c>
      <c r="H50" s="4" t="s">
        <v>430</v>
      </c>
      <c r="I50" s="18">
        <v>3550</v>
      </c>
      <c r="J50" s="10">
        <v>3200</v>
      </c>
    </row>
    <row r="51" spans="1:10" ht="15.75" customHeight="1">
      <c r="A51" s="4">
        <v>4</v>
      </c>
      <c r="B51" s="2" t="s">
        <v>434</v>
      </c>
      <c r="C51" s="5">
        <v>2</v>
      </c>
      <c r="D51" s="5">
        <v>2</v>
      </c>
      <c r="E51" s="5">
        <v>2</v>
      </c>
      <c r="F51" s="5">
        <v>2</v>
      </c>
      <c r="G51" s="467" t="s">
        <v>816</v>
      </c>
      <c r="H51" s="4" t="s">
        <v>337</v>
      </c>
      <c r="I51" s="18">
        <v>27265</v>
      </c>
      <c r="J51" s="10">
        <v>35000</v>
      </c>
    </row>
    <row r="52" spans="1:10" ht="21" customHeight="1">
      <c r="A52" s="4">
        <v>5</v>
      </c>
      <c r="B52" s="2" t="s">
        <v>439</v>
      </c>
      <c r="C52" s="5">
        <v>3</v>
      </c>
      <c r="D52" s="5">
        <v>1</v>
      </c>
      <c r="E52" s="5">
        <v>1</v>
      </c>
      <c r="F52" s="5">
        <v>1</v>
      </c>
      <c r="G52" s="4" t="s">
        <v>510</v>
      </c>
      <c r="H52" s="4" t="s">
        <v>337</v>
      </c>
      <c r="I52" s="18">
        <v>105</v>
      </c>
      <c r="J52" s="10">
        <v>241</v>
      </c>
    </row>
    <row r="53" spans="1:10" ht="17.25" customHeight="1">
      <c r="A53" s="4"/>
      <c r="B53" s="2"/>
      <c r="C53" s="5"/>
      <c r="D53" s="5"/>
      <c r="E53" s="5"/>
      <c r="F53" s="5"/>
      <c r="G53" s="4" t="s">
        <v>438</v>
      </c>
      <c r="H53" s="4" t="s">
        <v>337</v>
      </c>
      <c r="I53" s="18">
        <v>105</v>
      </c>
      <c r="J53" s="10">
        <v>179</v>
      </c>
    </row>
    <row r="54" spans="1:10" ht="18.75" customHeight="1">
      <c r="A54" s="4">
        <v>6</v>
      </c>
      <c r="B54" s="2" t="s">
        <v>506</v>
      </c>
      <c r="C54" s="5">
        <v>2</v>
      </c>
      <c r="D54" s="5">
        <v>1</v>
      </c>
      <c r="E54" s="5">
        <v>1</v>
      </c>
      <c r="F54" s="5">
        <v>1</v>
      </c>
      <c r="G54" s="4" t="s">
        <v>354</v>
      </c>
      <c r="H54" s="4" t="s">
        <v>337</v>
      </c>
      <c r="I54" s="18">
        <v>50</v>
      </c>
      <c r="J54" s="10">
        <v>43</v>
      </c>
    </row>
    <row r="55" spans="1:10" ht="36" customHeight="1">
      <c r="A55" s="4">
        <v>7</v>
      </c>
      <c r="B55" s="2" t="s">
        <v>722</v>
      </c>
      <c r="C55" s="5">
        <v>80</v>
      </c>
      <c r="D55" s="5">
        <v>38.5</v>
      </c>
      <c r="E55" s="5">
        <v>38.5</v>
      </c>
      <c r="F55" s="5">
        <v>38.47</v>
      </c>
      <c r="G55" s="4" t="s">
        <v>663</v>
      </c>
      <c r="H55" s="4" t="s">
        <v>337</v>
      </c>
      <c r="I55" s="18">
        <v>200</v>
      </c>
      <c r="J55" s="10">
        <v>100</v>
      </c>
    </row>
    <row r="56" spans="1:10" ht="18.75" customHeight="1">
      <c r="A56" s="4"/>
      <c r="B56" s="2"/>
      <c r="C56" s="5"/>
      <c r="D56" s="5"/>
      <c r="E56" s="5"/>
      <c r="F56" s="5"/>
      <c r="G56" s="4" t="s">
        <v>664</v>
      </c>
      <c r="H56" s="4" t="s">
        <v>337</v>
      </c>
      <c r="I56" s="18">
        <v>200</v>
      </c>
      <c r="J56" s="10">
        <v>90</v>
      </c>
    </row>
    <row r="57" spans="1:10" ht="19.5" thickBot="1">
      <c r="A57" s="126"/>
      <c r="B57" s="127" t="s">
        <v>497</v>
      </c>
      <c r="C57" s="128">
        <f>SUM(C47:C56)</f>
        <v>111</v>
      </c>
      <c r="D57" s="128">
        <f>SUM(D47:D56)</f>
        <v>62.5</v>
      </c>
      <c r="E57" s="128">
        <f>SUM(E47:E56)</f>
        <v>62.5</v>
      </c>
      <c r="F57" s="128">
        <f>SUM(F47:F56)</f>
        <v>62.44</v>
      </c>
      <c r="G57" s="162" t="s">
        <v>665</v>
      </c>
      <c r="H57" s="4" t="s">
        <v>337</v>
      </c>
      <c r="I57" s="163">
        <v>2</v>
      </c>
      <c r="J57" s="157">
        <v>2</v>
      </c>
    </row>
    <row r="58" spans="1:10" ht="20.25" thickBot="1" thickTop="1">
      <c r="A58" s="142"/>
      <c r="B58" s="164" t="s">
        <v>498</v>
      </c>
      <c r="C58" s="144">
        <f>C45+C57</f>
        <v>805.52</v>
      </c>
      <c r="D58" s="144">
        <f>D45+D57</f>
        <v>439.73</v>
      </c>
      <c r="E58" s="144">
        <f>E45+E57</f>
        <v>315.23</v>
      </c>
      <c r="F58" s="144">
        <f>F45+F57</f>
        <v>315.16999999999996</v>
      </c>
      <c r="G58" s="142"/>
      <c r="H58" s="142"/>
      <c r="I58" s="165"/>
      <c r="J58" s="150"/>
    </row>
    <row r="59" spans="1:10" ht="24.75" customHeight="1" thickTop="1">
      <c r="A59" s="24"/>
      <c r="B59" s="255" t="s">
        <v>211</v>
      </c>
      <c r="C59" s="7"/>
      <c r="D59" s="7"/>
      <c r="E59" s="7"/>
      <c r="F59" s="23"/>
      <c r="G59" s="24"/>
      <c r="H59" s="24"/>
      <c r="I59" s="22"/>
      <c r="J59" s="23"/>
    </row>
    <row r="60" spans="1:10" ht="24.75" customHeight="1">
      <c r="A60" s="8">
        <v>1</v>
      </c>
      <c r="B60" s="6" t="s">
        <v>579</v>
      </c>
      <c r="C60" s="7">
        <f>C61+C62+C63</f>
        <v>8.08</v>
      </c>
      <c r="D60" s="7">
        <f>D61+D62+D63</f>
        <v>8.08</v>
      </c>
      <c r="E60" s="7">
        <f>E61+E62+E63</f>
        <v>8.08</v>
      </c>
      <c r="F60" s="7">
        <f>F61+F62+F63</f>
        <v>7.25</v>
      </c>
      <c r="G60" s="24"/>
      <c r="H60" s="24"/>
      <c r="I60" s="22"/>
      <c r="J60" s="23"/>
    </row>
    <row r="61" spans="1:10" ht="24.75" customHeight="1">
      <c r="A61" s="65" t="s">
        <v>349</v>
      </c>
      <c r="B61" s="6" t="s">
        <v>546</v>
      </c>
      <c r="C61" s="5">
        <v>2.3</v>
      </c>
      <c r="D61" s="5">
        <v>2.74</v>
      </c>
      <c r="E61" s="5">
        <v>2.3</v>
      </c>
      <c r="F61" s="5">
        <v>2.3</v>
      </c>
      <c r="G61" s="24" t="s">
        <v>287</v>
      </c>
      <c r="H61" s="22" t="s">
        <v>288</v>
      </c>
      <c r="I61" s="325">
        <v>350</v>
      </c>
      <c r="J61" s="326">
        <v>708</v>
      </c>
    </row>
    <row r="62" spans="1:10" ht="19.5">
      <c r="A62" s="65" t="s">
        <v>350</v>
      </c>
      <c r="B62" s="6" t="s">
        <v>549</v>
      </c>
      <c r="C62" s="5">
        <v>3.63</v>
      </c>
      <c r="D62" s="5">
        <v>3.3</v>
      </c>
      <c r="E62" s="5">
        <v>3.63</v>
      </c>
      <c r="F62" s="26">
        <v>2.8</v>
      </c>
      <c r="G62" s="6" t="s">
        <v>549</v>
      </c>
      <c r="H62" s="22" t="s">
        <v>288</v>
      </c>
      <c r="I62" s="327">
        <v>2000</v>
      </c>
      <c r="J62" s="326">
        <v>647</v>
      </c>
    </row>
    <row r="63" spans="1:10" ht="19.5">
      <c r="A63" s="65" t="s">
        <v>351</v>
      </c>
      <c r="B63" s="6" t="s">
        <v>597</v>
      </c>
      <c r="C63" s="55">
        <v>2.15</v>
      </c>
      <c r="D63" s="55">
        <v>2.04</v>
      </c>
      <c r="E63" s="55">
        <v>2.15</v>
      </c>
      <c r="F63" s="78">
        <v>2.15</v>
      </c>
      <c r="G63" s="6" t="s">
        <v>597</v>
      </c>
      <c r="H63" s="283" t="s">
        <v>288</v>
      </c>
      <c r="I63" s="328">
        <v>1500</v>
      </c>
      <c r="J63" s="329">
        <v>597</v>
      </c>
    </row>
    <row r="64" spans="1:10" ht="37.5">
      <c r="A64" s="351">
        <v>2</v>
      </c>
      <c r="B64" s="352" t="s">
        <v>247</v>
      </c>
      <c r="C64" s="354">
        <v>49.35</v>
      </c>
      <c r="D64" s="354">
        <v>49.35</v>
      </c>
      <c r="E64" s="354">
        <v>49.35</v>
      </c>
      <c r="F64" s="354">
        <v>49.35</v>
      </c>
      <c r="G64" s="6" t="s">
        <v>348</v>
      </c>
      <c r="H64" s="283" t="s">
        <v>598</v>
      </c>
      <c r="I64" s="428">
        <v>3</v>
      </c>
      <c r="J64" s="428">
        <v>5.78</v>
      </c>
    </row>
    <row r="65" spans="1:10" ht="19.5">
      <c r="A65" s="395"/>
      <c r="B65" s="398" t="s">
        <v>520</v>
      </c>
      <c r="C65" s="397"/>
      <c r="D65" s="397"/>
      <c r="E65" s="397"/>
      <c r="F65" s="397"/>
      <c r="G65" s="79"/>
      <c r="H65" s="283"/>
      <c r="I65" s="328"/>
      <c r="J65" s="387"/>
    </row>
    <row r="66" spans="1:10" ht="19.5">
      <c r="A66" s="395">
        <v>1</v>
      </c>
      <c r="B66" s="396" t="s">
        <v>723</v>
      </c>
      <c r="C66" s="399">
        <v>35</v>
      </c>
      <c r="D66" s="397"/>
      <c r="E66" s="397"/>
      <c r="F66" s="397"/>
      <c r="G66" s="79"/>
      <c r="H66" s="283"/>
      <c r="I66" s="328"/>
      <c r="J66" s="387"/>
    </row>
    <row r="67" spans="1:10" ht="19.5">
      <c r="A67" s="395">
        <v>2</v>
      </c>
      <c r="B67" s="396" t="s">
        <v>724</v>
      </c>
      <c r="C67" s="399">
        <v>40</v>
      </c>
      <c r="D67" s="397"/>
      <c r="E67" s="397"/>
      <c r="F67" s="397"/>
      <c r="G67" s="79"/>
      <c r="H67" s="283"/>
      <c r="I67" s="328"/>
      <c r="J67" s="387"/>
    </row>
    <row r="68" spans="1:10" ht="19.5">
      <c r="A68" s="395"/>
      <c r="B68" s="398" t="s">
        <v>728</v>
      </c>
      <c r="C68" s="399"/>
      <c r="D68" s="397"/>
      <c r="E68" s="397"/>
      <c r="F68" s="397"/>
      <c r="G68" s="79"/>
      <c r="H68" s="283"/>
      <c r="I68" s="328"/>
      <c r="J68" s="387"/>
    </row>
    <row r="69" spans="1:10" ht="19.5">
      <c r="A69" s="395">
        <v>3</v>
      </c>
      <c r="B69" s="396" t="s">
        <v>725</v>
      </c>
      <c r="C69" s="399">
        <v>22.5</v>
      </c>
      <c r="D69" s="397"/>
      <c r="E69" s="397"/>
      <c r="F69" s="397"/>
      <c r="G69" s="79"/>
      <c r="H69" s="283"/>
      <c r="I69" s="328"/>
      <c r="J69" s="387"/>
    </row>
    <row r="70" spans="1:10" ht="19.5">
      <c r="A70" s="395">
        <v>4</v>
      </c>
      <c r="B70" s="396" t="s">
        <v>726</v>
      </c>
      <c r="C70" s="399">
        <v>26.25</v>
      </c>
      <c r="D70" s="397"/>
      <c r="E70" s="397"/>
      <c r="F70" s="397"/>
      <c r="G70" s="79"/>
      <c r="H70" s="283"/>
      <c r="I70" s="328"/>
      <c r="J70" s="387"/>
    </row>
    <row r="71" spans="1:10" ht="19.5">
      <c r="A71" s="395">
        <v>5</v>
      </c>
      <c r="B71" s="396" t="s">
        <v>727</v>
      </c>
      <c r="C71" s="399">
        <v>2.9</v>
      </c>
      <c r="D71" s="397"/>
      <c r="E71" s="397"/>
      <c r="F71" s="397"/>
      <c r="G71" s="79"/>
      <c r="H71" s="283"/>
      <c r="I71" s="328"/>
      <c r="J71" s="387"/>
    </row>
    <row r="72" spans="1:10" ht="21.75" customHeight="1" thickBot="1">
      <c r="A72" s="166"/>
      <c r="B72" s="167" t="s">
        <v>637</v>
      </c>
      <c r="C72" s="128">
        <f>SUM(C60,C64:C71)</f>
        <v>184.08</v>
      </c>
      <c r="D72" s="128">
        <f>SUM(D60,D64:D71)</f>
        <v>57.43</v>
      </c>
      <c r="E72" s="128">
        <f>SUM(E60,E64:E71)</f>
        <v>57.43</v>
      </c>
      <c r="F72" s="128">
        <f>SUM(F60,F64:F71)</f>
        <v>56.6</v>
      </c>
      <c r="G72" s="168"/>
      <c r="H72" s="168"/>
      <c r="I72" s="166"/>
      <c r="J72" s="169"/>
    </row>
    <row r="73" spans="1:10" ht="21.75" customHeight="1" thickTop="1">
      <c r="A73" s="183"/>
      <c r="B73" s="258" t="s">
        <v>209</v>
      </c>
      <c r="C73" s="184"/>
      <c r="D73" s="184"/>
      <c r="E73" s="184"/>
      <c r="F73" s="184"/>
      <c r="G73" s="185"/>
      <c r="H73" s="185"/>
      <c r="I73" s="183"/>
      <c r="J73" s="186"/>
    </row>
    <row r="74" spans="1:10" ht="21.75" customHeight="1">
      <c r="A74" s="480">
        <v>1</v>
      </c>
      <c r="B74" s="486" t="s">
        <v>243</v>
      </c>
      <c r="C74" s="481">
        <v>2160</v>
      </c>
      <c r="D74" s="482"/>
      <c r="E74" s="483"/>
      <c r="F74" s="483">
        <v>765.3</v>
      </c>
      <c r="G74" s="484"/>
      <c r="H74" s="484"/>
      <c r="I74" s="480"/>
      <c r="J74" s="485"/>
    </row>
    <row r="75" spans="1:10" ht="24.75" customHeight="1">
      <c r="A75" s="97"/>
      <c r="B75" s="255" t="s">
        <v>213</v>
      </c>
      <c r="C75" s="97"/>
      <c r="D75" s="97"/>
      <c r="E75" s="97"/>
      <c r="F75" s="97"/>
      <c r="G75" s="97"/>
      <c r="H75" s="97"/>
      <c r="I75" s="97"/>
      <c r="J75" s="97"/>
    </row>
    <row r="76" spans="1:10" ht="18.75">
      <c r="A76" s="15"/>
      <c r="B76" s="16" t="s">
        <v>153</v>
      </c>
      <c r="C76" s="15"/>
      <c r="D76" s="15"/>
      <c r="E76" s="15"/>
      <c r="F76" s="15"/>
      <c r="G76" s="15"/>
      <c r="H76" s="15"/>
      <c r="I76" s="15"/>
      <c r="J76" s="15"/>
    </row>
    <row r="77" spans="1:10" ht="36.75" customHeight="1">
      <c r="A77" s="8">
        <v>1</v>
      </c>
      <c r="B77" s="1" t="s">
        <v>764</v>
      </c>
      <c r="C77" s="5">
        <v>77.56</v>
      </c>
      <c r="D77" s="5">
        <v>27</v>
      </c>
      <c r="E77" s="5">
        <v>27</v>
      </c>
      <c r="F77" s="5">
        <v>27</v>
      </c>
      <c r="G77" s="1"/>
      <c r="H77" s="8"/>
      <c r="I77" s="10"/>
      <c r="J77" s="10"/>
    </row>
    <row r="78" spans="1:10" ht="24.75" customHeight="1">
      <c r="A78" s="8">
        <v>2</v>
      </c>
      <c r="B78" s="6" t="s">
        <v>62</v>
      </c>
      <c r="C78" s="5">
        <v>0.5</v>
      </c>
      <c r="D78" s="5">
        <v>0.5</v>
      </c>
      <c r="E78" s="5">
        <v>0.5</v>
      </c>
      <c r="F78" s="5">
        <v>0.5</v>
      </c>
      <c r="G78" s="6" t="s">
        <v>257</v>
      </c>
      <c r="H78" s="8" t="s">
        <v>352</v>
      </c>
      <c r="I78" s="10">
        <v>6</v>
      </c>
      <c r="J78" s="10">
        <v>6</v>
      </c>
    </row>
    <row r="79" spans="1:10" ht="36.75" customHeight="1">
      <c r="A79" s="8">
        <v>3</v>
      </c>
      <c r="B79" s="6" t="s">
        <v>331</v>
      </c>
      <c r="C79" s="5">
        <v>6.1</v>
      </c>
      <c r="D79" s="5">
        <v>2</v>
      </c>
      <c r="E79" s="5">
        <v>2</v>
      </c>
      <c r="F79" s="5">
        <v>2</v>
      </c>
      <c r="G79" s="28" t="s">
        <v>358</v>
      </c>
      <c r="H79" s="14" t="s">
        <v>155</v>
      </c>
      <c r="I79" s="10">
        <v>5</v>
      </c>
      <c r="J79" s="10">
        <v>5.26</v>
      </c>
    </row>
    <row r="80" spans="1:10" ht="36.75" customHeight="1">
      <c r="A80" s="8">
        <v>4</v>
      </c>
      <c r="B80" s="6" t="s">
        <v>660</v>
      </c>
      <c r="C80" s="5">
        <v>5.2</v>
      </c>
      <c r="D80" s="5">
        <v>5</v>
      </c>
      <c r="E80" s="5">
        <v>5</v>
      </c>
      <c r="F80" s="5">
        <v>5</v>
      </c>
      <c r="G80" s="28" t="s">
        <v>359</v>
      </c>
      <c r="H80" s="14" t="s">
        <v>155</v>
      </c>
      <c r="I80" s="10">
        <v>0.35</v>
      </c>
      <c r="J80" s="10">
        <v>0.25</v>
      </c>
    </row>
    <row r="81" spans="1:10" ht="36.75" customHeight="1">
      <c r="A81" s="8">
        <v>5</v>
      </c>
      <c r="B81" s="6" t="s">
        <v>662</v>
      </c>
      <c r="C81" s="5">
        <v>82.8</v>
      </c>
      <c r="D81" s="5">
        <v>82.8</v>
      </c>
      <c r="E81" s="5">
        <v>82.8</v>
      </c>
      <c r="F81" s="5">
        <v>82.68</v>
      </c>
      <c r="G81" s="28" t="s">
        <v>360</v>
      </c>
      <c r="H81" s="14" t="s">
        <v>155</v>
      </c>
      <c r="I81" s="5">
        <v>5.25</v>
      </c>
      <c r="J81" s="10">
        <v>4.33</v>
      </c>
    </row>
    <row r="82" spans="1:10" ht="36.75" customHeight="1">
      <c r="A82" s="8">
        <v>6</v>
      </c>
      <c r="B82" s="6" t="s">
        <v>172</v>
      </c>
      <c r="C82" s="5">
        <v>5.04</v>
      </c>
      <c r="D82" s="5">
        <v>5.04</v>
      </c>
      <c r="E82" s="5">
        <v>5.04</v>
      </c>
      <c r="F82" s="5">
        <v>5.03</v>
      </c>
      <c r="G82" s="2" t="s">
        <v>361</v>
      </c>
      <c r="H82" s="14" t="s">
        <v>155</v>
      </c>
      <c r="I82" s="10">
        <v>0.18</v>
      </c>
      <c r="J82" s="10">
        <v>0.59</v>
      </c>
    </row>
    <row r="83" spans="1:10" ht="40.5" customHeight="1">
      <c r="A83" s="8">
        <v>7</v>
      </c>
      <c r="B83" s="6" t="s">
        <v>864</v>
      </c>
      <c r="C83" s="5">
        <v>49.23</v>
      </c>
      <c r="D83" s="5">
        <v>49.23</v>
      </c>
      <c r="E83" s="5">
        <v>49.23</v>
      </c>
      <c r="F83" s="5">
        <v>49.23</v>
      </c>
      <c r="G83" s="2" t="s">
        <v>362</v>
      </c>
      <c r="H83" s="14" t="s">
        <v>155</v>
      </c>
      <c r="I83" s="5">
        <v>0.8</v>
      </c>
      <c r="J83" s="5">
        <v>1.08</v>
      </c>
    </row>
    <row r="84" spans="1:10" ht="21.75" customHeight="1">
      <c r="A84" s="8">
        <v>8</v>
      </c>
      <c r="B84" s="79" t="s">
        <v>848</v>
      </c>
      <c r="C84" s="5">
        <v>0.05</v>
      </c>
      <c r="D84" s="34"/>
      <c r="E84" s="5"/>
      <c r="F84" s="5"/>
      <c r="G84" s="28" t="s">
        <v>363</v>
      </c>
      <c r="H84" s="14" t="s">
        <v>64</v>
      </c>
      <c r="I84" s="5">
        <v>0.12</v>
      </c>
      <c r="J84" s="5">
        <v>0.29</v>
      </c>
    </row>
    <row r="85" spans="1:10" ht="20.25" customHeight="1">
      <c r="A85" s="37"/>
      <c r="B85" s="16" t="s">
        <v>865</v>
      </c>
      <c r="C85" s="55"/>
      <c r="D85" s="469"/>
      <c r="E85" s="55"/>
      <c r="F85" s="55"/>
      <c r="G85" s="2" t="s">
        <v>63</v>
      </c>
      <c r="H85" s="14" t="s">
        <v>64</v>
      </c>
      <c r="I85" s="10">
        <v>0.04</v>
      </c>
      <c r="J85" s="5">
        <v>0.13</v>
      </c>
    </row>
    <row r="86" spans="1:10" ht="20.25" customHeight="1">
      <c r="A86" s="8">
        <v>9</v>
      </c>
      <c r="B86" s="6" t="s">
        <v>863</v>
      </c>
      <c r="C86" s="35">
        <v>1.34</v>
      </c>
      <c r="D86" s="35">
        <v>1.34</v>
      </c>
      <c r="E86" s="5">
        <v>1.34</v>
      </c>
      <c r="F86" s="5">
        <v>1.24</v>
      </c>
      <c r="G86" s="4" t="s">
        <v>365</v>
      </c>
      <c r="H86" s="6" t="s">
        <v>367</v>
      </c>
      <c r="I86" s="14"/>
      <c r="J86" s="33" t="s">
        <v>914</v>
      </c>
    </row>
    <row r="87" spans="1:10" ht="37.5" customHeight="1">
      <c r="A87" s="8">
        <v>10</v>
      </c>
      <c r="B87" s="495" t="s">
        <v>866</v>
      </c>
      <c r="C87" s="5">
        <v>132</v>
      </c>
      <c r="D87" s="5">
        <v>60</v>
      </c>
      <c r="E87" s="5">
        <v>53.38</v>
      </c>
      <c r="F87" s="5">
        <v>53.38</v>
      </c>
      <c r="G87" s="8" t="s">
        <v>366</v>
      </c>
      <c r="H87" s="14" t="s">
        <v>337</v>
      </c>
      <c r="I87" s="14">
        <v>5914</v>
      </c>
      <c r="J87" s="8">
        <v>4937</v>
      </c>
    </row>
    <row r="88" spans="1:10" ht="22.5" customHeight="1" thickBot="1">
      <c r="A88" s="132"/>
      <c r="B88" s="127" t="s">
        <v>489</v>
      </c>
      <c r="C88" s="128">
        <f>SUM(C77:C87)</f>
        <v>359.82</v>
      </c>
      <c r="D88" s="128">
        <f>SUM(D77:D87)</f>
        <v>232.91</v>
      </c>
      <c r="E88" s="128">
        <f>SUM(E77:E87)</f>
        <v>226.29</v>
      </c>
      <c r="F88" s="128">
        <f>SUM(F77:F87)</f>
        <v>226.06</v>
      </c>
      <c r="G88" s="146"/>
      <c r="H88" s="129"/>
      <c r="I88" s="129"/>
      <c r="J88" s="132"/>
    </row>
    <row r="89" spans="1:10" ht="23.25" customHeight="1" thickTop="1">
      <c r="A89" s="96"/>
      <c r="B89" s="255" t="s">
        <v>214</v>
      </c>
      <c r="C89" s="98"/>
      <c r="D89" s="98"/>
      <c r="E89" s="98"/>
      <c r="F89" s="98"/>
      <c r="G89" s="98"/>
      <c r="H89" s="98"/>
      <c r="I89" s="98"/>
      <c r="J89" s="98"/>
    </row>
    <row r="90" spans="1:10" ht="19.5" customHeight="1">
      <c r="A90" s="8"/>
      <c r="B90" s="27" t="s">
        <v>520</v>
      </c>
      <c r="C90" s="5"/>
      <c r="D90" s="5"/>
      <c r="E90" s="77"/>
      <c r="F90" s="98"/>
      <c r="G90" s="4"/>
      <c r="H90" s="8"/>
      <c r="I90" s="8"/>
      <c r="J90" s="8"/>
    </row>
    <row r="91" spans="1:10" ht="19.5" customHeight="1">
      <c r="A91" s="8">
        <v>1</v>
      </c>
      <c r="B91" s="6" t="s">
        <v>405</v>
      </c>
      <c r="C91" s="5">
        <v>26.64</v>
      </c>
      <c r="D91" s="5">
        <v>20</v>
      </c>
      <c r="E91" s="77">
        <v>20</v>
      </c>
      <c r="F91" s="77">
        <v>20</v>
      </c>
      <c r="G91" s="4" t="s">
        <v>34</v>
      </c>
      <c r="H91" s="8" t="s">
        <v>337</v>
      </c>
      <c r="I91" s="8">
        <v>27200</v>
      </c>
      <c r="J91" s="8">
        <v>20577</v>
      </c>
    </row>
    <row r="92" spans="1:10" ht="19.5" customHeight="1">
      <c r="A92" s="8">
        <v>2</v>
      </c>
      <c r="B92" s="6" t="s">
        <v>404</v>
      </c>
      <c r="C92" s="5">
        <v>32.45</v>
      </c>
      <c r="D92" s="5">
        <v>20</v>
      </c>
      <c r="E92" s="77">
        <v>20</v>
      </c>
      <c r="F92" s="77">
        <v>20</v>
      </c>
      <c r="G92" s="4" t="s">
        <v>403</v>
      </c>
      <c r="H92" s="30" t="s">
        <v>402</v>
      </c>
      <c r="I92" s="8">
        <v>31000</v>
      </c>
      <c r="J92" s="8">
        <v>23439</v>
      </c>
    </row>
    <row r="93" spans="1:10" ht="19.5" customHeight="1">
      <c r="A93" s="8">
        <v>3</v>
      </c>
      <c r="B93" s="6" t="s">
        <v>111</v>
      </c>
      <c r="C93" s="5">
        <v>45</v>
      </c>
      <c r="D93" s="5"/>
      <c r="E93" s="98"/>
      <c r="F93" s="98"/>
      <c r="G93" s="4"/>
      <c r="H93" s="8"/>
      <c r="I93" s="8"/>
      <c r="J93" s="8"/>
    </row>
    <row r="94" spans="1:10" ht="19.5" customHeight="1">
      <c r="A94" s="8"/>
      <c r="B94" s="27" t="s">
        <v>347</v>
      </c>
      <c r="C94" s="34"/>
      <c r="D94" s="5"/>
      <c r="E94" s="9"/>
      <c r="F94" s="9"/>
      <c r="G94" s="4"/>
      <c r="H94" s="8"/>
      <c r="I94" s="8"/>
      <c r="J94" s="8"/>
    </row>
    <row r="95" spans="1:10" ht="19.5" customHeight="1">
      <c r="A95" s="8">
        <v>4</v>
      </c>
      <c r="B95" s="6" t="s">
        <v>126</v>
      </c>
      <c r="C95" s="5">
        <v>67</v>
      </c>
      <c r="D95" s="5">
        <v>67</v>
      </c>
      <c r="E95" s="5">
        <v>67</v>
      </c>
      <c r="F95" s="5">
        <v>65.81</v>
      </c>
      <c r="G95" s="4"/>
      <c r="H95" s="30"/>
      <c r="I95" s="8"/>
      <c r="J95" s="8"/>
    </row>
    <row r="96" spans="1:10" ht="19.5" customHeight="1" thickBot="1">
      <c r="A96" s="126"/>
      <c r="B96" s="134" t="s">
        <v>183</v>
      </c>
      <c r="C96" s="128">
        <f>SUM(C90:C95)</f>
        <v>171.09</v>
      </c>
      <c r="D96" s="128">
        <f>SUM(D90:D95)</f>
        <v>107</v>
      </c>
      <c r="E96" s="128">
        <f>SUM(E90:E95)</f>
        <v>107</v>
      </c>
      <c r="F96" s="128">
        <f>SUM(F90:F95)</f>
        <v>105.81</v>
      </c>
      <c r="G96" s="126"/>
      <c r="H96" s="126"/>
      <c r="I96" s="126"/>
      <c r="J96" s="126"/>
    </row>
    <row r="97" spans="1:10" ht="19.5" customHeight="1" thickTop="1">
      <c r="A97" s="96"/>
      <c r="B97" s="255" t="s">
        <v>215</v>
      </c>
      <c r="C97" s="98"/>
      <c r="D97" s="98"/>
      <c r="E97" s="98"/>
      <c r="F97" s="98"/>
      <c r="G97" s="98"/>
      <c r="H97" s="98"/>
      <c r="I97" s="98"/>
      <c r="J97" s="98"/>
    </row>
    <row r="98" spans="1:10" ht="19.5" customHeight="1">
      <c r="A98" s="11"/>
      <c r="B98" s="19" t="s">
        <v>700</v>
      </c>
      <c r="C98" s="7">
        <v>105</v>
      </c>
      <c r="D98" s="7">
        <v>75</v>
      </c>
      <c r="E98" s="7">
        <v>75</v>
      </c>
      <c r="F98" s="509">
        <v>67.095</v>
      </c>
      <c r="G98" s="4" t="s">
        <v>617</v>
      </c>
      <c r="H98" s="8" t="s">
        <v>401</v>
      </c>
      <c r="I98" s="5">
        <v>0.88</v>
      </c>
      <c r="J98" s="5">
        <v>0.88</v>
      </c>
    </row>
    <row r="99" spans="1:10" ht="19.5" customHeight="1">
      <c r="A99" s="42">
        <v>1</v>
      </c>
      <c r="B99" s="4" t="s">
        <v>584</v>
      </c>
      <c r="C99" s="5"/>
      <c r="D99" s="5"/>
      <c r="E99" s="5"/>
      <c r="F99" s="5"/>
      <c r="G99" s="34"/>
      <c r="H99" s="8" t="s">
        <v>31</v>
      </c>
      <c r="I99" s="18">
        <v>88</v>
      </c>
      <c r="J99" s="18">
        <v>88</v>
      </c>
    </row>
    <row r="100" spans="1:10" ht="19.5" customHeight="1">
      <c r="A100" s="42">
        <v>2</v>
      </c>
      <c r="B100" s="4" t="s">
        <v>576</v>
      </c>
      <c r="C100" s="5"/>
      <c r="D100" s="5"/>
      <c r="E100" s="5"/>
      <c r="F100" s="5"/>
      <c r="G100" s="34"/>
      <c r="H100" s="8"/>
      <c r="I100" s="82"/>
      <c r="J100" s="10"/>
    </row>
    <row r="101" spans="1:10" ht="19.5" customHeight="1">
      <c r="A101" s="42">
        <v>3</v>
      </c>
      <c r="B101" s="4" t="s">
        <v>577</v>
      </c>
      <c r="C101" s="5"/>
      <c r="D101" s="5"/>
      <c r="E101" s="5"/>
      <c r="F101" s="5"/>
      <c r="G101" s="34"/>
      <c r="H101" s="8"/>
      <c r="I101" s="82"/>
      <c r="J101" s="10"/>
    </row>
    <row r="102" spans="1:10" ht="19.5" customHeight="1">
      <c r="A102" s="42">
        <v>4</v>
      </c>
      <c r="B102" s="4" t="s">
        <v>578</v>
      </c>
      <c r="C102" s="5"/>
      <c r="D102" s="5"/>
      <c r="E102" s="5"/>
      <c r="F102" s="5"/>
      <c r="G102" s="4" t="s">
        <v>295</v>
      </c>
      <c r="H102" s="8" t="s">
        <v>401</v>
      </c>
      <c r="I102" s="5">
        <v>6</v>
      </c>
      <c r="J102" s="5">
        <v>4.25</v>
      </c>
    </row>
    <row r="103" spans="1:10" ht="19.5" customHeight="1">
      <c r="A103" s="42">
        <v>5</v>
      </c>
      <c r="B103" s="4" t="s">
        <v>585</v>
      </c>
      <c r="C103" s="5"/>
      <c r="D103" s="5"/>
      <c r="E103" s="5"/>
      <c r="F103" s="5"/>
      <c r="G103" s="4"/>
      <c r="H103" s="8" t="s">
        <v>31</v>
      </c>
      <c r="I103" s="18">
        <v>30</v>
      </c>
      <c r="J103" s="18">
        <v>21</v>
      </c>
    </row>
    <row r="104" spans="1:10" ht="19.5" customHeight="1">
      <c r="A104" s="42">
        <v>6</v>
      </c>
      <c r="B104" s="4" t="s">
        <v>581</v>
      </c>
      <c r="C104" s="5"/>
      <c r="D104" s="5"/>
      <c r="E104" s="5"/>
      <c r="F104" s="5"/>
      <c r="G104" s="4" t="s">
        <v>386</v>
      </c>
      <c r="H104" s="8" t="s">
        <v>337</v>
      </c>
      <c r="I104" s="18">
        <v>118</v>
      </c>
      <c r="J104" s="10">
        <v>101</v>
      </c>
    </row>
    <row r="105" spans="1:10" ht="19.5" customHeight="1">
      <c r="A105" s="42">
        <v>7</v>
      </c>
      <c r="B105" s="4" t="s">
        <v>582</v>
      </c>
      <c r="C105" s="31"/>
      <c r="D105" s="4"/>
      <c r="E105" s="5"/>
      <c r="F105" s="4"/>
      <c r="G105" s="4" t="s">
        <v>191</v>
      </c>
      <c r="H105" s="8" t="s">
        <v>337</v>
      </c>
      <c r="I105" s="18">
        <v>118</v>
      </c>
      <c r="J105" s="10">
        <v>113</v>
      </c>
    </row>
    <row r="106" spans="1:10" ht="19.5" customHeight="1">
      <c r="A106" s="42">
        <v>8</v>
      </c>
      <c r="B106" s="4" t="s">
        <v>583</v>
      </c>
      <c r="C106" s="372"/>
      <c r="D106" s="72"/>
      <c r="E106" s="5"/>
      <c r="F106" s="72"/>
      <c r="G106" s="72" t="s">
        <v>771</v>
      </c>
      <c r="H106" s="8" t="s">
        <v>337</v>
      </c>
      <c r="I106" s="181">
        <v>13</v>
      </c>
      <c r="J106" s="56">
        <v>12</v>
      </c>
    </row>
    <row r="107" spans="1:10" ht="19.5" customHeight="1" thickBot="1">
      <c r="A107" s="126"/>
      <c r="B107" s="134" t="s">
        <v>490</v>
      </c>
      <c r="C107" s="128">
        <f>SUM(C98:C106)</f>
        <v>105</v>
      </c>
      <c r="D107" s="128">
        <f>SUM(D98:D106)</f>
        <v>75</v>
      </c>
      <c r="E107" s="128">
        <f>SUM(E98:E106)</f>
        <v>75</v>
      </c>
      <c r="F107" s="128">
        <f>SUM(F98:F106)</f>
        <v>67.095</v>
      </c>
      <c r="G107" s="126"/>
      <c r="H107" s="132"/>
      <c r="I107" s="136"/>
      <c r="J107" s="136"/>
    </row>
    <row r="108" spans="1:10" ht="20.25" customHeight="1" thickTop="1">
      <c r="A108" s="97"/>
      <c r="B108" s="255" t="s">
        <v>216</v>
      </c>
      <c r="C108" s="116"/>
      <c r="D108" s="97"/>
      <c r="E108" s="97"/>
      <c r="F108" s="97"/>
      <c r="G108" s="97"/>
      <c r="H108" s="97"/>
      <c r="I108" s="97"/>
      <c r="J108" s="97"/>
    </row>
    <row r="109" spans="1:10" ht="20.25" customHeight="1">
      <c r="A109" s="97"/>
      <c r="B109" s="27" t="s">
        <v>520</v>
      </c>
      <c r="C109" s="116"/>
      <c r="D109" s="97"/>
      <c r="E109" s="97"/>
      <c r="F109" s="97"/>
      <c r="G109" s="97"/>
      <c r="H109" s="97"/>
      <c r="I109" s="97"/>
      <c r="J109" s="97"/>
    </row>
    <row r="110" spans="1:10" ht="19.5" customHeight="1">
      <c r="A110" s="8">
        <v>1</v>
      </c>
      <c r="B110" s="6" t="s">
        <v>127</v>
      </c>
      <c r="C110" s="205">
        <v>200</v>
      </c>
      <c r="D110" s="5">
        <v>100</v>
      </c>
      <c r="E110" s="5">
        <v>100</v>
      </c>
      <c r="F110" s="5">
        <v>100</v>
      </c>
      <c r="G110" s="6" t="s">
        <v>547</v>
      </c>
      <c r="H110" s="6" t="s">
        <v>288</v>
      </c>
      <c r="I110" s="9">
        <v>30</v>
      </c>
      <c r="J110" s="33" t="s">
        <v>920</v>
      </c>
    </row>
    <row r="111" spans="1:10" ht="21" customHeight="1">
      <c r="A111" s="8">
        <v>2</v>
      </c>
      <c r="B111" s="6" t="s">
        <v>763</v>
      </c>
      <c r="C111" s="5"/>
      <c r="D111" s="5">
        <v>0.01</v>
      </c>
      <c r="E111" s="5"/>
      <c r="F111" s="5"/>
      <c r="G111" s="6" t="s">
        <v>896</v>
      </c>
      <c r="H111" s="6" t="s">
        <v>288</v>
      </c>
      <c r="I111" s="9">
        <v>1792</v>
      </c>
      <c r="J111" s="33" t="s">
        <v>897</v>
      </c>
    </row>
    <row r="112" spans="1:10" ht="21.75" customHeight="1">
      <c r="A112" s="8">
        <v>3</v>
      </c>
      <c r="B112" s="6" t="s">
        <v>514</v>
      </c>
      <c r="C112" s="5">
        <v>1200</v>
      </c>
      <c r="D112" s="5">
        <v>300</v>
      </c>
      <c r="E112" s="5">
        <v>300</v>
      </c>
      <c r="F112" s="5">
        <v>297.38</v>
      </c>
      <c r="G112" s="6" t="s">
        <v>547</v>
      </c>
      <c r="H112" s="6" t="s">
        <v>288</v>
      </c>
      <c r="I112" s="9">
        <v>274</v>
      </c>
      <c r="J112" s="33" t="s">
        <v>921</v>
      </c>
    </row>
    <row r="113" spans="1:10" ht="21.75" customHeight="1">
      <c r="A113" s="8"/>
      <c r="B113" s="6"/>
      <c r="C113" s="5"/>
      <c r="D113" s="5"/>
      <c r="E113" s="5"/>
      <c r="F113" s="5"/>
      <c r="G113" s="6" t="s">
        <v>548</v>
      </c>
      <c r="H113" s="6" t="s">
        <v>288</v>
      </c>
      <c r="I113" s="9">
        <v>294</v>
      </c>
      <c r="J113" s="385" t="s">
        <v>922</v>
      </c>
    </row>
    <row r="114" spans="1:10" ht="21.75" customHeight="1">
      <c r="A114" s="8"/>
      <c r="B114" s="6"/>
      <c r="C114" s="5"/>
      <c r="D114" s="5"/>
      <c r="E114" s="5"/>
      <c r="F114" s="5"/>
      <c r="G114" s="6" t="s">
        <v>898</v>
      </c>
      <c r="H114" s="6" t="s">
        <v>288</v>
      </c>
      <c r="I114" s="9">
        <v>600</v>
      </c>
      <c r="J114" s="385" t="s">
        <v>923</v>
      </c>
    </row>
    <row r="115" spans="1:10" ht="21.75" customHeight="1">
      <c r="A115" s="8"/>
      <c r="B115" s="6"/>
      <c r="C115" s="5"/>
      <c r="D115" s="5"/>
      <c r="E115" s="5"/>
      <c r="F115" s="5"/>
      <c r="G115" s="6" t="s">
        <v>896</v>
      </c>
      <c r="H115" s="6" t="s">
        <v>288</v>
      </c>
      <c r="I115" s="9">
        <v>1500</v>
      </c>
      <c r="J115" s="385" t="s">
        <v>924</v>
      </c>
    </row>
    <row r="116" spans="1:10" ht="19.5" customHeight="1">
      <c r="A116" s="189"/>
      <c r="B116" s="197" t="s">
        <v>500</v>
      </c>
      <c r="C116" s="191">
        <f>SUM(C110:C115)</f>
        <v>1400</v>
      </c>
      <c r="D116" s="191">
        <f>SUM(D110:D115)</f>
        <v>400.01</v>
      </c>
      <c r="E116" s="191">
        <f>SUM(E110:E115)</f>
        <v>400</v>
      </c>
      <c r="F116" s="191">
        <f>SUM(F110:F115)</f>
        <v>397.38</v>
      </c>
      <c r="G116" s="299"/>
      <c r="H116" s="198"/>
      <c r="I116" s="198"/>
      <c r="J116" s="300"/>
    </row>
    <row r="117" spans="1:10" ht="19.5" customHeight="1">
      <c r="A117" s="268"/>
      <c r="B117" s="298" t="s">
        <v>550</v>
      </c>
      <c r="C117" s="266"/>
      <c r="D117" s="266"/>
      <c r="E117" s="266"/>
      <c r="F117" s="266"/>
      <c r="G117" s="301"/>
      <c r="H117" s="267"/>
      <c r="I117" s="267"/>
      <c r="J117" s="302"/>
    </row>
    <row r="118" spans="1:10" ht="19.5" customHeight="1">
      <c r="A118" s="268">
        <v>1</v>
      </c>
      <c r="B118" s="265" t="s">
        <v>820</v>
      </c>
      <c r="C118" s="296">
        <v>62.52</v>
      </c>
      <c r="D118" s="266"/>
      <c r="E118" s="266"/>
      <c r="F118" s="266"/>
      <c r="G118" s="301"/>
      <c r="H118" s="267"/>
      <c r="I118" s="267"/>
      <c r="J118" s="302"/>
    </row>
    <row r="119" spans="1:10" ht="19.5" customHeight="1">
      <c r="A119" s="268">
        <v>2</v>
      </c>
      <c r="B119" s="265" t="s">
        <v>821</v>
      </c>
      <c r="C119" s="296">
        <v>1</v>
      </c>
      <c r="D119" s="266"/>
      <c r="E119" s="266"/>
      <c r="F119" s="266"/>
      <c r="G119" s="301"/>
      <c r="H119" s="267"/>
      <c r="I119" s="267"/>
      <c r="J119" s="302"/>
    </row>
    <row r="120" spans="1:10" ht="19.5" customHeight="1">
      <c r="A120" s="268">
        <v>3</v>
      </c>
      <c r="B120" s="265" t="s">
        <v>822</v>
      </c>
      <c r="C120" s="296">
        <v>30</v>
      </c>
      <c r="D120" s="266"/>
      <c r="E120" s="266"/>
      <c r="F120" s="266"/>
      <c r="G120" s="301"/>
      <c r="H120" s="267"/>
      <c r="I120" s="267"/>
      <c r="J120" s="302"/>
    </row>
    <row r="121" spans="1:10" ht="19.5" customHeight="1">
      <c r="A121" s="410"/>
      <c r="B121" s="411" t="s">
        <v>738</v>
      </c>
      <c r="C121" s="412">
        <f>SUM(C118:C120)</f>
        <v>93.52000000000001</v>
      </c>
      <c r="D121" s="412">
        <f>SUM(D118:D120)</f>
        <v>0</v>
      </c>
      <c r="E121" s="412">
        <f>SUM(E118:E120)</f>
        <v>0</v>
      </c>
      <c r="F121" s="412">
        <f>SUM(F118:F120)</f>
        <v>0</v>
      </c>
      <c r="G121" s="413"/>
      <c r="H121" s="414"/>
      <c r="I121" s="414"/>
      <c r="J121" s="415"/>
    </row>
    <row r="122" spans="1:10" ht="19.5" customHeight="1">
      <c r="A122" s="97"/>
      <c r="B122" s="243" t="s">
        <v>551</v>
      </c>
      <c r="C122" s="97"/>
      <c r="D122" s="97"/>
      <c r="E122" s="97"/>
      <c r="F122" s="97"/>
      <c r="G122" s="97"/>
      <c r="H122" s="97"/>
      <c r="I122" s="97"/>
      <c r="J122" s="97"/>
    </row>
    <row r="123" spans="1:10" ht="19.5" customHeight="1">
      <c r="A123" s="97">
        <v>1</v>
      </c>
      <c r="B123" s="1" t="s">
        <v>309</v>
      </c>
      <c r="C123" s="60">
        <v>53.63</v>
      </c>
      <c r="D123" s="60">
        <v>53.63</v>
      </c>
      <c r="E123" s="60">
        <v>54.15</v>
      </c>
      <c r="F123" s="60">
        <v>54.15</v>
      </c>
      <c r="G123" s="4" t="s">
        <v>345</v>
      </c>
      <c r="H123" s="8" t="s">
        <v>346</v>
      </c>
      <c r="I123" s="5">
        <v>3500</v>
      </c>
      <c r="J123" s="5">
        <v>5663</v>
      </c>
    </row>
    <row r="124" spans="1:10" ht="19.5" customHeight="1">
      <c r="A124" s="97">
        <v>2</v>
      </c>
      <c r="B124" s="1" t="s">
        <v>397</v>
      </c>
      <c r="C124" s="60">
        <v>19.5</v>
      </c>
      <c r="D124" s="60">
        <v>19.5</v>
      </c>
      <c r="E124" s="60">
        <v>19.5</v>
      </c>
      <c r="F124" s="60">
        <v>19.5</v>
      </c>
      <c r="G124" s="4" t="s">
        <v>263</v>
      </c>
      <c r="H124" s="8" t="s">
        <v>346</v>
      </c>
      <c r="I124" s="5">
        <v>1200</v>
      </c>
      <c r="J124" s="5">
        <v>766</v>
      </c>
    </row>
    <row r="125" spans="1:10" ht="19.5" customHeight="1">
      <c r="A125" s="97">
        <v>3</v>
      </c>
      <c r="B125" s="292" t="s">
        <v>778</v>
      </c>
      <c r="C125" s="60">
        <v>0.26</v>
      </c>
      <c r="D125" s="60">
        <v>0.26</v>
      </c>
      <c r="E125" s="60">
        <v>0.05</v>
      </c>
      <c r="F125" s="60">
        <v>0.05</v>
      </c>
      <c r="G125" s="4" t="s">
        <v>264</v>
      </c>
      <c r="H125" s="8" t="s">
        <v>337</v>
      </c>
      <c r="I125" s="18">
        <v>6000</v>
      </c>
      <c r="J125" s="18">
        <v>5523</v>
      </c>
    </row>
    <row r="126" spans="1:10" ht="19.5" customHeight="1">
      <c r="A126" s="97">
        <v>4</v>
      </c>
      <c r="B126" s="292" t="s">
        <v>173</v>
      </c>
      <c r="C126" s="60">
        <v>183.5</v>
      </c>
      <c r="D126" s="60">
        <v>107.72</v>
      </c>
      <c r="E126" s="96">
        <v>107.72</v>
      </c>
      <c r="F126" s="60">
        <v>107.72</v>
      </c>
      <c r="G126" s="4" t="s">
        <v>265</v>
      </c>
      <c r="H126" s="8" t="s">
        <v>346</v>
      </c>
      <c r="I126" s="5">
        <v>90</v>
      </c>
      <c r="J126" s="5">
        <v>113</v>
      </c>
    </row>
    <row r="127" spans="1:10" ht="19.5" customHeight="1">
      <c r="A127" s="97">
        <v>5</v>
      </c>
      <c r="B127" s="211" t="s">
        <v>802</v>
      </c>
      <c r="C127" s="60">
        <v>19.88</v>
      </c>
      <c r="D127" s="60">
        <v>0.05</v>
      </c>
      <c r="E127" s="96"/>
      <c r="F127" s="96"/>
      <c r="G127" s="4"/>
      <c r="H127" s="8"/>
      <c r="I127" s="5"/>
      <c r="J127" s="5"/>
    </row>
    <row r="128" spans="1:10" ht="19.5" customHeight="1">
      <c r="A128" s="97">
        <v>6</v>
      </c>
      <c r="B128" s="394" t="s">
        <v>77</v>
      </c>
      <c r="C128" s="60">
        <v>22</v>
      </c>
      <c r="D128" s="60">
        <v>22</v>
      </c>
      <c r="E128" s="60">
        <v>22</v>
      </c>
      <c r="F128" s="96">
        <v>17.89</v>
      </c>
      <c r="G128" s="97"/>
      <c r="H128" s="97"/>
      <c r="I128" s="97"/>
      <c r="J128" s="97"/>
    </row>
    <row r="129" spans="1:10" ht="36.75" customHeight="1">
      <c r="A129" s="97">
        <v>7</v>
      </c>
      <c r="B129" s="297" t="s">
        <v>174</v>
      </c>
      <c r="C129" s="60">
        <v>20</v>
      </c>
      <c r="D129" s="60">
        <v>20</v>
      </c>
      <c r="E129" s="60">
        <v>20</v>
      </c>
      <c r="F129" s="60">
        <v>20</v>
      </c>
      <c r="G129" s="97"/>
      <c r="H129" s="97"/>
      <c r="I129" s="97"/>
      <c r="J129" s="97"/>
    </row>
    <row r="130" spans="1:10" ht="18" customHeight="1">
      <c r="A130" s="97">
        <v>8</v>
      </c>
      <c r="B130" s="297" t="s">
        <v>86</v>
      </c>
      <c r="C130" s="60">
        <v>0.26</v>
      </c>
      <c r="D130" s="60">
        <v>0.26</v>
      </c>
      <c r="E130" s="60"/>
      <c r="F130" s="96"/>
      <c r="G130" s="97"/>
      <c r="H130" s="97"/>
      <c r="I130" s="97"/>
      <c r="J130" s="97"/>
    </row>
    <row r="131" spans="1:10" ht="18.75">
      <c r="A131" s="196"/>
      <c r="B131" s="190" t="s">
        <v>398</v>
      </c>
      <c r="C131" s="191">
        <f>SUM(C123:C130)</f>
        <v>319.03</v>
      </c>
      <c r="D131" s="191">
        <f>SUM(D123:D130)</f>
        <v>223.42000000000002</v>
      </c>
      <c r="E131" s="191">
        <f>SUM(E123:E130)</f>
        <v>223.42000000000002</v>
      </c>
      <c r="F131" s="191">
        <f>SUM(F123:F130)</f>
        <v>219.31</v>
      </c>
      <c r="G131" s="199"/>
      <c r="H131" s="196"/>
      <c r="I131" s="196"/>
      <c r="J131" s="196"/>
    </row>
    <row r="132" spans="1:10" ht="18.75">
      <c r="A132" s="196"/>
      <c r="B132" s="190" t="s">
        <v>255</v>
      </c>
      <c r="C132" s="191">
        <f>SUM(C15,C58,C72,C74,C88,C96,C107,C116,C121,C131)</f>
        <v>6716.22</v>
      </c>
      <c r="D132" s="191">
        <f>SUM(D15,D58,D72,D74,D88,D96,D107,D116,D121,D131)</f>
        <v>2170.25</v>
      </c>
      <c r="E132" s="191">
        <f>SUM(E15,E58,E72,E74,E88,E96,E107,E116,E121,E131)</f>
        <v>2028.97</v>
      </c>
      <c r="F132" s="191">
        <f>SUM(F15,F58,F72,F74,F88,F96,F107,F116,F121,F131)</f>
        <v>2697.325</v>
      </c>
      <c r="G132" s="199"/>
      <c r="H132" s="196"/>
      <c r="I132" s="196"/>
      <c r="J132" s="196"/>
    </row>
    <row r="133" spans="1:10" ht="20.25">
      <c r="A133" s="15"/>
      <c r="B133" s="244" t="s">
        <v>552</v>
      </c>
      <c r="C133" s="15"/>
      <c r="D133" s="15"/>
      <c r="E133" s="15"/>
      <c r="F133" s="15"/>
      <c r="G133" s="15"/>
      <c r="H133" s="15"/>
      <c r="I133" s="15"/>
      <c r="J133" s="15"/>
    </row>
    <row r="134" spans="1:10" ht="20.25">
      <c r="A134" s="15"/>
      <c r="B134" s="323" t="s">
        <v>347</v>
      </c>
      <c r="C134" s="15"/>
      <c r="D134" s="15"/>
      <c r="E134" s="15"/>
      <c r="F134" s="15"/>
      <c r="G134" s="15"/>
      <c r="H134" s="15"/>
      <c r="I134" s="15"/>
      <c r="J134" s="15"/>
    </row>
    <row r="135" spans="1:10" ht="40.5" customHeight="1">
      <c r="A135" s="8">
        <v>1</v>
      </c>
      <c r="B135" s="4" t="s">
        <v>282</v>
      </c>
      <c r="C135" s="5">
        <v>394.69</v>
      </c>
      <c r="D135" s="5">
        <v>394.69</v>
      </c>
      <c r="E135" s="5">
        <v>375.07</v>
      </c>
      <c r="F135" s="5">
        <v>329.21</v>
      </c>
      <c r="G135" s="2"/>
      <c r="H135" s="1"/>
      <c r="I135" s="10"/>
      <c r="J135" s="10"/>
    </row>
    <row r="136" spans="1:10" ht="18" customHeight="1">
      <c r="A136" s="8">
        <v>2</v>
      </c>
      <c r="B136" s="4" t="s">
        <v>289</v>
      </c>
      <c r="C136" s="5">
        <v>410.97</v>
      </c>
      <c r="D136" s="5">
        <v>410.97</v>
      </c>
      <c r="E136" s="5">
        <v>383.6</v>
      </c>
      <c r="F136" s="5">
        <v>383.6</v>
      </c>
      <c r="G136" s="6"/>
      <c r="H136" s="4"/>
      <c r="I136" s="18"/>
      <c r="J136" s="10"/>
    </row>
    <row r="137" spans="1:10" ht="18.75">
      <c r="A137" s="8"/>
      <c r="B137" s="19" t="s">
        <v>151</v>
      </c>
      <c r="C137" s="5"/>
      <c r="D137" s="5"/>
      <c r="E137" s="5"/>
      <c r="F137" s="5"/>
      <c r="G137" s="6"/>
      <c r="H137" s="4"/>
      <c r="I137" s="10"/>
      <c r="J137" s="10"/>
    </row>
    <row r="138" spans="1:10" ht="18.75">
      <c r="A138" s="8">
        <v>3</v>
      </c>
      <c r="B138" s="4" t="s">
        <v>384</v>
      </c>
      <c r="C138" s="5">
        <v>2698</v>
      </c>
      <c r="D138" s="5">
        <v>2698</v>
      </c>
      <c r="E138" s="5">
        <v>2698</v>
      </c>
      <c r="F138" s="5">
        <v>724.97</v>
      </c>
      <c r="G138" s="6"/>
      <c r="H138" s="4"/>
      <c r="I138" s="10"/>
      <c r="J138" s="10"/>
    </row>
    <row r="139" spans="1:10" ht="37.5">
      <c r="A139" s="8">
        <v>4</v>
      </c>
      <c r="B139" s="211" t="s">
        <v>296</v>
      </c>
      <c r="C139" s="5">
        <v>1520</v>
      </c>
      <c r="D139" s="5">
        <v>1000</v>
      </c>
      <c r="E139" s="5">
        <v>1000</v>
      </c>
      <c r="F139" s="5">
        <v>967.42</v>
      </c>
      <c r="G139" s="2"/>
      <c r="H139" s="8"/>
      <c r="I139" s="10"/>
      <c r="J139" s="10"/>
    </row>
    <row r="140" spans="1:10" ht="18.75">
      <c r="A140" s="8">
        <v>5</v>
      </c>
      <c r="B140" s="4" t="s">
        <v>290</v>
      </c>
      <c r="C140" s="5">
        <v>54</v>
      </c>
      <c r="D140" s="5">
        <v>54</v>
      </c>
      <c r="E140" s="5">
        <v>54</v>
      </c>
      <c r="F140" s="5">
        <v>52</v>
      </c>
      <c r="G140" s="2"/>
      <c r="H140" s="4"/>
      <c r="I140" s="18"/>
      <c r="J140" s="18"/>
    </row>
    <row r="141" spans="1:10" ht="18.75">
      <c r="A141" s="8">
        <v>6</v>
      </c>
      <c r="B141" s="4" t="s">
        <v>203</v>
      </c>
      <c r="C141" s="5">
        <v>62.7</v>
      </c>
      <c r="D141" s="5">
        <v>84.08</v>
      </c>
      <c r="E141" s="5">
        <v>24.66</v>
      </c>
      <c r="F141" s="5">
        <v>24.66</v>
      </c>
      <c r="G141" s="2"/>
      <c r="H141" s="4"/>
      <c r="I141" s="18"/>
      <c r="J141" s="18"/>
    </row>
    <row r="142" spans="1:10" ht="18.75">
      <c r="A142" s="8">
        <v>7</v>
      </c>
      <c r="B142" s="28" t="s">
        <v>244</v>
      </c>
      <c r="C142" s="5">
        <v>160.36</v>
      </c>
      <c r="D142" s="5">
        <v>160.36</v>
      </c>
      <c r="E142" s="5">
        <v>160.36</v>
      </c>
      <c r="F142" s="5">
        <v>160.36</v>
      </c>
      <c r="G142" s="2"/>
      <c r="H142" s="4"/>
      <c r="I142" s="18"/>
      <c r="J142" s="18"/>
    </row>
    <row r="143" spans="1:10" ht="18.75">
      <c r="A143" s="8">
        <v>8</v>
      </c>
      <c r="B143" s="211" t="s">
        <v>114</v>
      </c>
      <c r="C143" s="5">
        <v>190</v>
      </c>
      <c r="D143" s="5">
        <v>190</v>
      </c>
      <c r="E143" s="5"/>
      <c r="F143" s="5"/>
      <c r="G143" s="2"/>
      <c r="H143" s="4"/>
      <c r="I143" s="18"/>
      <c r="J143" s="18"/>
    </row>
    <row r="144" spans="1:10" ht="17.25" customHeight="1">
      <c r="A144" s="8">
        <v>9</v>
      </c>
      <c r="B144" s="211" t="s">
        <v>113</v>
      </c>
      <c r="C144" s="5">
        <v>190</v>
      </c>
      <c r="D144" s="5">
        <v>190</v>
      </c>
      <c r="E144" s="5">
        <v>190</v>
      </c>
      <c r="F144" s="5"/>
      <c r="G144" s="2"/>
      <c r="H144" s="4"/>
      <c r="I144" s="18"/>
      <c r="J144" s="18"/>
    </row>
    <row r="145" spans="1:10" ht="17.25" customHeight="1">
      <c r="A145" s="8">
        <v>10</v>
      </c>
      <c r="B145" s="28" t="s">
        <v>112</v>
      </c>
      <c r="C145" s="5">
        <v>380</v>
      </c>
      <c r="D145" s="5">
        <v>380</v>
      </c>
      <c r="E145" s="5"/>
      <c r="F145" s="5"/>
      <c r="G145" s="2"/>
      <c r="H145" s="4"/>
      <c r="I145" s="18"/>
      <c r="J145" s="18"/>
    </row>
    <row r="146" spans="1:10" ht="17.25" customHeight="1">
      <c r="A146" s="8">
        <v>11</v>
      </c>
      <c r="B146" s="28" t="s">
        <v>853</v>
      </c>
      <c r="C146" s="5"/>
      <c r="D146" s="5">
        <v>77.47</v>
      </c>
      <c r="E146" s="5">
        <v>77.47</v>
      </c>
      <c r="F146" s="5"/>
      <c r="G146" s="2"/>
      <c r="H146" s="4"/>
      <c r="I146" s="18"/>
      <c r="J146" s="18"/>
    </row>
    <row r="147" spans="1:10" ht="16.5" customHeight="1">
      <c r="A147" s="34"/>
      <c r="B147" s="19" t="s">
        <v>152</v>
      </c>
      <c r="C147" s="34"/>
      <c r="D147" s="34"/>
      <c r="E147" s="34"/>
      <c r="F147" s="34"/>
      <c r="G147" s="34"/>
      <c r="H147" s="34"/>
      <c r="I147" s="10"/>
      <c r="J147" s="10"/>
    </row>
    <row r="148" spans="1:10" ht="18.75">
      <c r="A148" s="8">
        <v>12</v>
      </c>
      <c r="B148" s="28" t="s">
        <v>78</v>
      </c>
      <c r="C148" s="5">
        <v>900</v>
      </c>
      <c r="D148" s="5">
        <v>855</v>
      </c>
      <c r="E148" s="5">
        <v>643.11</v>
      </c>
      <c r="F148" s="5">
        <v>458.5</v>
      </c>
      <c r="G148" s="2"/>
      <c r="H148" s="8"/>
      <c r="I148" s="10"/>
      <c r="J148" s="10"/>
    </row>
    <row r="149" spans="1:10" ht="18.75">
      <c r="A149" s="8"/>
      <c r="B149" s="16" t="s">
        <v>789</v>
      </c>
      <c r="C149" s="5"/>
      <c r="D149" s="5"/>
      <c r="E149" s="5"/>
      <c r="F149" s="5"/>
      <c r="G149" s="2"/>
      <c r="H149" s="8"/>
      <c r="I149" s="10"/>
      <c r="J149" s="10"/>
    </row>
    <row r="150" spans="1:10" ht="18.75">
      <c r="A150" s="8">
        <v>13</v>
      </c>
      <c r="B150" s="4" t="s">
        <v>916</v>
      </c>
      <c r="C150" s="5">
        <v>760</v>
      </c>
      <c r="D150" s="5">
        <v>760</v>
      </c>
      <c r="E150" s="5">
        <v>711.49</v>
      </c>
      <c r="F150" s="5">
        <v>641.1</v>
      </c>
      <c r="G150" s="41"/>
      <c r="H150" s="37"/>
      <c r="I150" s="56"/>
      <c r="J150" s="56"/>
    </row>
    <row r="151" spans="1:10" ht="17.25" customHeight="1">
      <c r="A151" s="8">
        <v>14</v>
      </c>
      <c r="B151" s="438" t="s">
        <v>729</v>
      </c>
      <c r="C151" s="5">
        <v>5.37</v>
      </c>
      <c r="D151" s="5">
        <v>5.37</v>
      </c>
      <c r="E151" s="5">
        <v>5.95</v>
      </c>
      <c r="F151" s="5">
        <v>4.07</v>
      </c>
      <c r="G151" s="41"/>
      <c r="H151" s="37"/>
      <c r="I151" s="56"/>
      <c r="J151" s="56"/>
    </row>
    <row r="152" spans="1:10" ht="16.5" customHeight="1">
      <c r="A152" s="8">
        <v>15</v>
      </c>
      <c r="B152" s="437" t="s">
        <v>730</v>
      </c>
      <c r="C152" s="55">
        <v>427.5</v>
      </c>
      <c r="D152" s="55">
        <v>400</v>
      </c>
      <c r="E152" s="457">
        <v>162.198</v>
      </c>
      <c r="F152" s="5">
        <v>140.67</v>
      </c>
      <c r="G152" s="41"/>
      <c r="H152" s="37"/>
      <c r="I152" s="56"/>
      <c r="J152" s="56"/>
    </row>
    <row r="153" spans="1:10" ht="21" thickBot="1">
      <c r="A153" s="134"/>
      <c r="B153" s="170" t="s">
        <v>624</v>
      </c>
      <c r="C153" s="128">
        <f>SUM(C135:C152)</f>
        <v>8153.589999999999</v>
      </c>
      <c r="D153" s="128">
        <f>SUM(D135:D152)</f>
        <v>7659.94</v>
      </c>
      <c r="E153" s="128">
        <f>SUM(E135:E152)</f>
        <v>6485.907999999999</v>
      </c>
      <c r="F153" s="128">
        <f>SUM(F135:F152)</f>
        <v>3886.56</v>
      </c>
      <c r="G153" s="129"/>
      <c r="H153" s="132"/>
      <c r="I153" s="136"/>
      <c r="J153" s="136"/>
    </row>
    <row r="154" spans="1:10" ht="21" thickTop="1">
      <c r="A154" s="95"/>
      <c r="B154" s="243" t="s">
        <v>553</v>
      </c>
      <c r="C154" s="60"/>
      <c r="D154" s="60"/>
      <c r="E154" s="116"/>
      <c r="F154" s="116"/>
      <c r="G154" s="94" t="s">
        <v>697</v>
      </c>
      <c r="H154" s="95"/>
      <c r="I154" s="96"/>
      <c r="J154" s="96"/>
    </row>
    <row r="155" spans="1:10" ht="18.75">
      <c r="A155" s="95">
        <v>1</v>
      </c>
      <c r="B155" s="28" t="s">
        <v>925</v>
      </c>
      <c r="C155" s="60">
        <v>451.25</v>
      </c>
      <c r="D155" s="60">
        <v>541.5</v>
      </c>
      <c r="E155" s="60">
        <v>541.5</v>
      </c>
      <c r="F155" s="60">
        <v>345.44</v>
      </c>
      <c r="G155" s="350" t="s">
        <v>895</v>
      </c>
      <c r="H155" s="95" t="s">
        <v>337</v>
      </c>
      <c r="I155" s="96">
        <v>635</v>
      </c>
      <c r="J155" s="96">
        <v>522</v>
      </c>
    </row>
    <row r="156" spans="1:10" ht="18.75">
      <c r="A156" s="95">
        <v>2</v>
      </c>
      <c r="B156" s="81" t="s">
        <v>926</v>
      </c>
      <c r="C156" s="55">
        <v>228.36</v>
      </c>
      <c r="D156" s="55">
        <v>49.31</v>
      </c>
      <c r="E156" s="55">
        <v>48.44</v>
      </c>
      <c r="F156" s="55">
        <v>48.44</v>
      </c>
      <c r="G156" s="41" t="s">
        <v>894</v>
      </c>
      <c r="H156" s="37" t="s">
        <v>337</v>
      </c>
      <c r="I156" s="56">
        <v>28</v>
      </c>
      <c r="J156" s="56">
        <v>28</v>
      </c>
    </row>
    <row r="157" spans="1:10" ht="18.75">
      <c r="A157" s="95">
        <v>3</v>
      </c>
      <c r="B157" s="81" t="s">
        <v>927</v>
      </c>
      <c r="C157" s="55">
        <v>191.09</v>
      </c>
      <c r="D157" s="55"/>
      <c r="E157" s="55"/>
      <c r="F157" s="55"/>
      <c r="G157" s="188"/>
      <c r="H157" s="37"/>
      <c r="I157" s="56"/>
      <c r="J157" s="56"/>
    </row>
    <row r="158" spans="1:10" ht="18.75">
      <c r="A158" s="95">
        <v>4</v>
      </c>
      <c r="B158" s="81" t="s">
        <v>928</v>
      </c>
      <c r="C158" s="55">
        <v>823.5</v>
      </c>
      <c r="D158" s="55">
        <v>823.5</v>
      </c>
      <c r="E158" s="55"/>
      <c r="F158" s="55"/>
      <c r="G158" s="188"/>
      <c r="H158" s="37"/>
      <c r="I158" s="56"/>
      <c r="J158" s="56"/>
    </row>
    <row r="159" spans="1:10" ht="21" thickBot="1">
      <c r="A159" s="134"/>
      <c r="B159" s="170" t="s">
        <v>253</v>
      </c>
      <c r="C159" s="128">
        <f>SUM(C155:C158)</f>
        <v>1694.2</v>
      </c>
      <c r="D159" s="128">
        <f>SUM(D155:D158)</f>
        <v>1414.31</v>
      </c>
      <c r="E159" s="128">
        <f>SUM(E155:E158)</f>
        <v>589.94</v>
      </c>
      <c r="F159" s="128">
        <f>SUM(F155:F158)</f>
        <v>393.88</v>
      </c>
      <c r="G159" s="129"/>
      <c r="H159" s="132"/>
      <c r="I159" s="136"/>
      <c r="J159" s="136"/>
    </row>
    <row r="160" spans="1:10" ht="21" thickTop="1">
      <c r="A160" s="119"/>
      <c r="B160" s="240" t="s">
        <v>206</v>
      </c>
      <c r="C160" s="117"/>
      <c r="D160" s="117"/>
      <c r="E160" s="117"/>
      <c r="F160" s="116"/>
      <c r="G160" s="95"/>
      <c r="H160" s="95"/>
      <c r="I160" s="95"/>
      <c r="J160" s="95"/>
    </row>
    <row r="161" spans="1:10" ht="18.75">
      <c r="A161" s="3" t="s">
        <v>447</v>
      </c>
      <c r="B161" s="241" t="s">
        <v>554</v>
      </c>
      <c r="C161" s="17"/>
      <c r="D161" s="17"/>
      <c r="E161" s="17"/>
      <c r="F161" s="7"/>
      <c r="G161" s="8"/>
      <c r="H161" s="8"/>
      <c r="I161" s="8"/>
      <c r="J161" s="8"/>
    </row>
    <row r="162" spans="1:10" ht="20.25">
      <c r="A162" s="3">
        <v>1</v>
      </c>
      <c r="B162" s="36" t="s">
        <v>542</v>
      </c>
      <c r="C162" s="5"/>
      <c r="D162" s="5"/>
      <c r="E162" s="5"/>
      <c r="F162" s="5"/>
      <c r="G162" s="4" t="s">
        <v>407</v>
      </c>
      <c r="H162" s="4" t="s">
        <v>342</v>
      </c>
      <c r="I162" s="10">
        <v>5</v>
      </c>
      <c r="J162" s="10">
        <v>3.49</v>
      </c>
    </row>
    <row r="163" spans="1:10" ht="37.5">
      <c r="A163" s="14">
        <v>1</v>
      </c>
      <c r="B163" s="6" t="s">
        <v>766</v>
      </c>
      <c r="C163" s="5">
        <v>3305.36</v>
      </c>
      <c r="D163" s="5">
        <v>50</v>
      </c>
      <c r="E163" s="5">
        <v>46.91</v>
      </c>
      <c r="F163" s="5">
        <v>46.91</v>
      </c>
      <c r="G163" s="4" t="s">
        <v>340</v>
      </c>
      <c r="H163" s="4" t="s">
        <v>337</v>
      </c>
      <c r="I163" s="10">
        <v>4</v>
      </c>
      <c r="J163" s="10">
        <v>3</v>
      </c>
    </row>
    <row r="164" spans="1:10" ht="19.5" customHeight="1">
      <c r="A164" s="6">
        <v>2</v>
      </c>
      <c r="B164" s="6" t="s">
        <v>765</v>
      </c>
      <c r="C164" s="5">
        <v>1370</v>
      </c>
      <c r="D164" s="5">
        <v>4500</v>
      </c>
      <c r="E164" s="5">
        <v>1370</v>
      </c>
      <c r="F164" s="5">
        <v>1370</v>
      </c>
      <c r="G164" s="4" t="s">
        <v>341</v>
      </c>
      <c r="H164" s="4" t="s">
        <v>336</v>
      </c>
      <c r="I164" s="5">
        <v>33.2</v>
      </c>
      <c r="J164" s="5">
        <v>24.3</v>
      </c>
    </row>
    <row r="165" spans="1:10" ht="19.5" thickBot="1">
      <c r="A165" s="161"/>
      <c r="B165" s="127" t="s">
        <v>625</v>
      </c>
      <c r="C165" s="128">
        <f>SUM(C162:C164)</f>
        <v>4675.360000000001</v>
      </c>
      <c r="D165" s="128">
        <f>SUM(D162:D164)</f>
        <v>4550</v>
      </c>
      <c r="E165" s="128">
        <f>SUM(E162:E164)</f>
        <v>1416.91</v>
      </c>
      <c r="F165" s="128">
        <f>SUM(F162:F164)</f>
        <v>1416.91</v>
      </c>
      <c r="G165" s="126"/>
      <c r="H165" s="126"/>
      <c r="I165" s="136"/>
      <c r="J165" s="136"/>
    </row>
    <row r="166" spans="1:10" ht="19.5" thickTop="1">
      <c r="A166" s="119" t="s">
        <v>448</v>
      </c>
      <c r="B166" s="245" t="s">
        <v>555</v>
      </c>
      <c r="C166" s="60"/>
      <c r="D166" s="117"/>
      <c r="E166" s="117"/>
      <c r="F166" s="116"/>
      <c r="G166" s="107"/>
      <c r="H166" s="107"/>
      <c r="I166" s="96"/>
      <c r="J166" s="96"/>
    </row>
    <row r="167" spans="1:10" ht="18.75">
      <c r="A167" s="58">
        <v>1</v>
      </c>
      <c r="B167" s="6" t="s">
        <v>732</v>
      </c>
      <c r="C167" s="5">
        <v>156.81</v>
      </c>
      <c r="D167" s="5">
        <v>156.81</v>
      </c>
      <c r="E167" s="5">
        <v>156.81</v>
      </c>
      <c r="F167" s="5">
        <v>156.81</v>
      </c>
      <c r="G167" s="6"/>
      <c r="H167" s="8"/>
      <c r="I167" s="8"/>
      <c r="J167" s="8"/>
    </row>
    <row r="168" spans="1:10" ht="18.75">
      <c r="A168" s="58">
        <v>2</v>
      </c>
      <c r="B168" s="6" t="s">
        <v>733</v>
      </c>
      <c r="C168" s="5">
        <v>300</v>
      </c>
      <c r="D168" s="5">
        <v>125</v>
      </c>
      <c r="E168" s="5">
        <v>25</v>
      </c>
      <c r="F168" s="5">
        <v>25</v>
      </c>
      <c r="G168" s="6"/>
      <c r="H168" s="8"/>
      <c r="I168" s="8"/>
      <c r="J168" s="10"/>
    </row>
    <row r="169" spans="1:10" ht="18.75">
      <c r="A169" s="58">
        <v>3</v>
      </c>
      <c r="B169" s="6" t="s">
        <v>48</v>
      </c>
      <c r="C169" s="5">
        <v>150</v>
      </c>
      <c r="D169" s="5">
        <v>150</v>
      </c>
      <c r="E169" s="5">
        <v>60</v>
      </c>
      <c r="F169" s="5">
        <v>60</v>
      </c>
      <c r="G169" s="6"/>
      <c r="H169" s="8"/>
      <c r="I169" s="8"/>
      <c r="J169" s="8"/>
    </row>
    <row r="170" spans="1:10" ht="18.75">
      <c r="A170" s="58">
        <v>4</v>
      </c>
      <c r="B170" s="6" t="s">
        <v>47</v>
      </c>
      <c r="C170" s="5">
        <v>654.06</v>
      </c>
      <c r="D170" s="5">
        <v>552.79</v>
      </c>
      <c r="E170" s="5">
        <v>552.79</v>
      </c>
      <c r="F170" s="5">
        <v>544.79</v>
      </c>
      <c r="G170" s="6"/>
      <c r="H170" s="8"/>
      <c r="I170" s="8"/>
      <c r="J170" s="10"/>
    </row>
    <row r="171" spans="1:10" ht="18.75">
      <c r="A171" s="58">
        <v>5</v>
      </c>
      <c r="B171" s="6" t="s">
        <v>125</v>
      </c>
      <c r="C171" s="5">
        <v>5364</v>
      </c>
      <c r="D171" s="5"/>
      <c r="E171" s="5"/>
      <c r="F171" s="5"/>
      <c r="G171" s="6"/>
      <c r="H171" s="8"/>
      <c r="I171" s="8"/>
      <c r="J171" s="8"/>
    </row>
    <row r="172" spans="1:10" ht="37.5">
      <c r="A172" s="58">
        <v>6</v>
      </c>
      <c r="B172" s="6" t="s">
        <v>734</v>
      </c>
      <c r="C172" s="5">
        <v>66.23</v>
      </c>
      <c r="D172" s="5">
        <v>79.73</v>
      </c>
      <c r="E172" s="5">
        <v>79.73</v>
      </c>
      <c r="F172" s="5">
        <v>72.73</v>
      </c>
      <c r="G172" s="6"/>
      <c r="H172" s="8"/>
      <c r="I172" s="8"/>
      <c r="J172" s="14"/>
    </row>
    <row r="173" spans="1:10" ht="37.5">
      <c r="A173" s="58">
        <v>7</v>
      </c>
      <c r="B173" s="6" t="s">
        <v>735</v>
      </c>
      <c r="C173" s="5">
        <v>0.01</v>
      </c>
      <c r="D173" s="5"/>
      <c r="E173" s="5"/>
      <c r="F173" s="5"/>
      <c r="G173" s="6"/>
      <c r="H173" s="8"/>
      <c r="I173" s="8"/>
      <c r="J173" s="8"/>
    </row>
    <row r="174" spans="1:10" ht="18.75">
      <c r="A174" s="58">
        <v>8</v>
      </c>
      <c r="B174" s="6" t="s">
        <v>600</v>
      </c>
      <c r="C174" s="5">
        <v>500</v>
      </c>
      <c r="D174" s="5">
        <v>500</v>
      </c>
      <c r="E174" s="5">
        <v>180</v>
      </c>
      <c r="F174" s="5">
        <v>179.98</v>
      </c>
      <c r="G174" s="34"/>
      <c r="H174" s="6"/>
      <c r="I174" s="8"/>
      <c r="J174" s="8"/>
    </row>
    <row r="175" spans="1:10" ht="19.5" thickBot="1">
      <c r="A175" s="127"/>
      <c r="B175" s="127" t="s">
        <v>626</v>
      </c>
      <c r="C175" s="128">
        <f>SUM(C167:C174)</f>
        <v>7191.11</v>
      </c>
      <c r="D175" s="128">
        <f>SUM(D167:D174)</f>
        <v>1564.33</v>
      </c>
      <c r="E175" s="128">
        <f>SUM(E167:E174)</f>
        <v>1054.33</v>
      </c>
      <c r="F175" s="128">
        <f>SUM(F167:F174)</f>
        <v>1039.31</v>
      </c>
      <c r="G175" s="132"/>
      <c r="H175" s="132"/>
      <c r="I175" s="132"/>
      <c r="J175" s="132"/>
    </row>
    <row r="176" spans="1:10" ht="19.5" thickTop="1">
      <c r="A176" s="311"/>
      <c r="B176" s="197" t="s">
        <v>252</v>
      </c>
      <c r="C176" s="312">
        <f>C165+C175</f>
        <v>11866.470000000001</v>
      </c>
      <c r="D176" s="312">
        <f>D165+D175</f>
        <v>6114.33</v>
      </c>
      <c r="E176" s="312">
        <f>E165+E175</f>
        <v>2471.24</v>
      </c>
      <c r="F176" s="312">
        <f>F165+F175</f>
        <v>2456.2200000000003</v>
      </c>
      <c r="G176" s="313"/>
      <c r="H176" s="313"/>
      <c r="I176" s="313"/>
      <c r="J176" s="313"/>
    </row>
    <row r="177" spans="1:10" ht="24" customHeight="1">
      <c r="A177" s="96"/>
      <c r="B177" s="256" t="s">
        <v>556</v>
      </c>
      <c r="C177" s="98"/>
      <c r="D177" s="98"/>
      <c r="E177" s="98"/>
      <c r="F177" s="98"/>
      <c r="G177" s="98"/>
      <c r="H177" s="98"/>
      <c r="I177" s="98"/>
      <c r="J177" s="98"/>
    </row>
    <row r="178" spans="1:10" ht="24" customHeight="1">
      <c r="A178" s="10">
        <v>1</v>
      </c>
      <c r="B178" s="2" t="s">
        <v>138</v>
      </c>
      <c r="C178" s="545">
        <v>8370</v>
      </c>
      <c r="D178" s="26"/>
      <c r="E178" s="26"/>
      <c r="F178" s="26"/>
      <c r="G178" s="350"/>
      <c r="H178" s="94"/>
      <c r="I178" s="94"/>
      <c r="J178" s="94"/>
    </row>
    <row r="179" spans="1:10" ht="29.25" customHeight="1">
      <c r="A179" s="10">
        <v>2</v>
      </c>
      <c r="B179" s="2" t="s">
        <v>779</v>
      </c>
      <c r="C179" s="545"/>
      <c r="D179" s="26">
        <v>0.01</v>
      </c>
      <c r="E179" s="26"/>
      <c r="F179" s="26"/>
      <c r="G179" s="350"/>
      <c r="H179" s="94"/>
      <c r="I179" s="94"/>
      <c r="J179" s="94"/>
    </row>
    <row r="180" spans="1:10" ht="33" customHeight="1">
      <c r="A180" s="10">
        <v>3</v>
      </c>
      <c r="B180" s="2" t="s">
        <v>701</v>
      </c>
      <c r="C180" s="545"/>
      <c r="D180" s="26"/>
      <c r="E180" s="26"/>
      <c r="F180" s="26"/>
      <c r="G180" s="350"/>
      <c r="H180" s="94"/>
      <c r="I180" s="94"/>
      <c r="J180" s="94"/>
    </row>
    <row r="181" spans="1:10" ht="34.5" customHeight="1">
      <c r="A181" s="10">
        <v>4</v>
      </c>
      <c r="B181" s="2" t="s">
        <v>702</v>
      </c>
      <c r="C181" s="545"/>
      <c r="D181" s="26">
        <v>972</v>
      </c>
      <c r="E181" s="26"/>
      <c r="F181" s="26"/>
      <c r="G181" s="350"/>
      <c r="H181" s="94"/>
      <c r="I181" s="94"/>
      <c r="J181" s="94"/>
    </row>
    <row r="182" spans="1:10" ht="24" customHeight="1">
      <c r="A182" s="10">
        <v>5</v>
      </c>
      <c r="B182" s="393" t="s">
        <v>115</v>
      </c>
      <c r="C182" s="545"/>
      <c r="D182" s="26">
        <v>0.01</v>
      </c>
      <c r="E182" s="26"/>
      <c r="F182" s="26"/>
      <c r="G182" s="350"/>
      <c r="H182" s="94"/>
      <c r="I182" s="94"/>
      <c r="J182" s="94"/>
    </row>
    <row r="183" spans="1:10" ht="24" customHeight="1">
      <c r="A183" s="10">
        <v>6</v>
      </c>
      <c r="B183" s="2" t="s">
        <v>703</v>
      </c>
      <c r="C183" s="545"/>
      <c r="D183" s="26">
        <v>1008</v>
      </c>
      <c r="E183" s="26">
        <v>1008</v>
      </c>
      <c r="F183" s="26">
        <v>1008</v>
      </c>
      <c r="G183" s="350"/>
      <c r="H183" s="94"/>
      <c r="I183" s="94"/>
      <c r="J183" s="94"/>
    </row>
    <row r="184" spans="1:10" ht="24" customHeight="1">
      <c r="A184" s="10">
        <v>7</v>
      </c>
      <c r="B184" s="2" t="s">
        <v>704</v>
      </c>
      <c r="C184" s="545"/>
      <c r="D184" s="26">
        <v>810</v>
      </c>
      <c r="E184" s="26"/>
      <c r="F184" s="26"/>
      <c r="G184" s="350"/>
      <c r="H184" s="94"/>
      <c r="I184" s="94"/>
      <c r="J184" s="94"/>
    </row>
    <row r="185" spans="1:10" ht="24" customHeight="1">
      <c r="A185" s="10">
        <v>8</v>
      </c>
      <c r="B185" s="2" t="s">
        <v>719</v>
      </c>
      <c r="C185" s="545"/>
      <c r="D185" s="26">
        <v>630</v>
      </c>
      <c r="E185" s="26">
        <v>441.18</v>
      </c>
      <c r="F185" s="26">
        <v>441.18</v>
      </c>
      <c r="G185" s="350"/>
      <c r="H185" s="94"/>
      <c r="I185" s="94"/>
      <c r="J185" s="94"/>
    </row>
    <row r="186" spans="1:10" ht="24" customHeight="1">
      <c r="A186" s="10">
        <v>9</v>
      </c>
      <c r="B186" s="2" t="s">
        <v>706</v>
      </c>
      <c r="C186" s="545"/>
      <c r="D186" s="26">
        <v>2268</v>
      </c>
      <c r="E186" s="26"/>
      <c r="F186" s="26"/>
      <c r="G186" s="350"/>
      <c r="H186" s="94"/>
      <c r="I186" s="94"/>
      <c r="J186" s="94"/>
    </row>
    <row r="187" spans="1:10" ht="40.5" customHeight="1">
      <c r="A187" s="10">
        <v>10</v>
      </c>
      <c r="B187" s="2" t="s">
        <v>83</v>
      </c>
      <c r="C187" s="545"/>
      <c r="D187" s="26">
        <v>450</v>
      </c>
      <c r="E187" s="26"/>
      <c r="F187" s="26"/>
      <c r="G187" s="350"/>
      <c r="H187" s="94"/>
      <c r="I187" s="94"/>
      <c r="J187" s="94"/>
    </row>
    <row r="188" spans="1:10" ht="24" customHeight="1">
      <c r="A188" s="10"/>
      <c r="B188" s="430" t="s">
        <v>762</v>
      </c>
      <c r="C188" s="43">
        <f>SUM(C178:C187)</f>
        <v>8370</v>
      </c>
      <c r="D188" s="43">
        <f>SUM(D178:D187)</f>
        <v>6138.02</v>
      </c>
      <c r="E188" s="43">
        <f>SUM(E178:E187)</f>
        <v>1449.18</v>
      </c>
      <c r="F188" s="43">
        <f>SUM(F178:F187)</f>
        <v>1449.18</v>
      </c>
      <c r="G188" s="350"/>
      <c r="H188" s="94"/>
      <c r="I188" s="94"/>
      <c r="J188" s="94"/>
    </row>
    <row r="189" spans="1:10" ht="36" customHeight="1">
      <c r="A189" s="10">
        <v>1</v>
      </c>
      <c r="B189" s="2" t="s">
        <v>137</v>
      </c>
      <c r="C189" s="545">
        <v>232.25</v>
      </c>
      <c r="D189" s="26">
        <v>8.59</v>
      </c>
      <c r="E189" s="501">
        <v>8.59</v>
      </c>
      <c r="F189" s="26">
        <v>8.59</v>
      </c>
      <c r="G189" s="350"/>
      <c r="H189" s="94"/>
      <c r="I189" s="94"/>
      <c r="J189" s="94"/>
    </row>
    <row r="190" spans="1:10" ht="24" customHeight="1">
      <c r="A190" s="10">
        <v>2</v>
      </c>
      <c r="B190" s="2" t="s">
        <v>246</v>
      </c>
      <c r="C190" s="545"/>
      <c r="D190" s="26">
        <v>3.4</v>
      </c>
      <c r="E190" s="388">
        <v>3.4</v>
      </c>
      <c r="F190" s="26">
        <v>3.4</v>
      </c>
      <c r="G190" s="350"/>
      <c r="H190" s="94"/>
      <c r="I190" s="94"/>
      <c r="J190" s="94"/>
    </row>
    <row r="191" spans="1:10" ht="36.75" customHeight="1">
      <c r="A191" s="10">
        <v>3</v>
      </c>
      <c r="B191" s="2" t="s">
        <v>245</v>
      </c>
      <c r="C191" s="545"/>
      <c r="D191" s="26">
        <v>4.67</v>
      </c>
      <c r="E191" s="388">
        <v>4.67</v>
      </c>
      <c r="F191" s="26">
        <v>4.67</v>
      </c>
      <c r="G191" s="350"/>
      <c r="H191" s="94"/>
      <c r="I191" s="94"/>
      <c r="J191" s="94"/>
    </row>
    <row r="192" spans="1:10" ht="24" customHeight="1">
      <c r="A192" s="10">
        <v>4</v>
      </c>
      <c r="B192" s="2" t="s">
        <v>300</v>
      </c>
      <c r="C192" s="545"/>
      <c r="D192" s="26">
        <v>57.86</v>
      </c>
      <c r="E192" s="388">
        <v>57.86</v>
      </c>
      <c r="F192" s="26">
        <v>57.86</v>
      </c>
      <c r="G192" s="350"/>
      <c r="H192" s="94"/>
      <c r="I192" s="94"/>
      <c r="J192" s="94"/>
    </row>
    <row r="193" spans="1:10" ht="24" customHeight="1">
      <c r="A193" s="10">
        <v>5</v>
      </c>
      <c r="B193" s="2" t="s">
        <v>175</v>
      </c>
      <c r="C193" s="545"/>
      <c r="D193" s="26">
        <v>28.61</v>
      </c>
      <c r="E193" s="388">
        <v>28.61</v>
      </c>
      <c r="F193" s="26">
        <v>28.61</v>
      </c>
      <c r="G193" s="350"/>
      <c r="H193" s="94"/>
      <c r="I193" s="94"/>
      <c r="J193" s="94"/>
    </row>
    <row r="194" spans="1:10" ht="24" customHeight="1">
      <c r="A194" s="10">
        <v>6</v>
      </c>
      <c r="B194" s="2" t="s">
        <v>75</v>
      </c>
      <c r="C194" s="545"/>
      <c r="D194" s="26">
        <v>56.33</v>
      </c>
      <c r="E194" s="388">
        <v>56.32</v>
      </c>
      <c r="F194" s="26">
        <v>56.32</v>
      </c>
      <c r="G194" s="350"/>
      <c r="H194" s="94"/>
      <c r="I194" s="94"/>
      <c r="J194" s="94"/>
    </row>
    <row r="195" spans="1:10" ht="24" customHeight="1">
      <c r="A195" s="10">
        <v>7</v>
      </c>
      <c r="B195" s="2" t="s">
        <v>79</v>
      </c>
      <c r="C195" s="545"/>
      <c r="D195" s="26">
        <v>11.59</v>
      </c>
      <c r="E195" s="26">
        <v>11.59</v>
      </c>
      <c r="F195" s="26">
        <v>11.49</v>
      </c>
      <c r="G195" s="350"/>
      <c r="H195" s="94"/>
      <c r="I195" s="94"/>
      <c r="J195" s="94"/>
    </row>
    <row r="196" spans="1:10" ht="39.75" customHeight="1">
      <c r="A196" s="10">
        <v>8</v>
      </c>
      <c r="B196" s="2" t="s">
        <v>177</v>
      </c>
      <c r="C196" s="545"/>
      <c r="D196" s="26"/>
      <c r="E196" s="26"/>
      <c r="F196" s="26"/>
      <c r="G196" s="350"/>
      <c r="H196" s="94"/>
      <c r="I196" s="94"/>
      <c r="J196" s="94"/>
    </row>
    <row r="197" spans="1:10" ht="37.5" customHeight="1">
      <c r="A197" s="10">
        <v>9</v>
      </c>
      <c r="B197" s="2" t="s">
        <v>176</v>
      </c>
      <c r="C197" s="545"/>
      <c r="D197" s="26"/>
      <c r="E197" s="26"/>
      <c r="F197" s="26"/>
      <c r="G197" s="350"/>
      <c r="H197" s="94"/>
      <c r="I197" s="94"/>
      <c r="J197" s="94"/>
    </row>
    <row r="198" spans="1:10" ht="18.75">
      <c r="A198" s="10">
        <v>10</v>
      </c>
      <c r="B198" s="2" t="s">
        <v>30</v>
      </c>
      <c r="C198" s="545"/>
      <c r="D198" s="26"/>
      <c r="E198" s="26"/>
      <c r="F198" s="26"/>
      <c r="G198" s="2"/>
      <c r="H198" s="94"/>
      <c r="I198" s="94"/>
      <c r="J198" s="14"/>
    </row>
    <row r="199" spans="1:10" ht="18.75">
      <c r="A199" s="122"/>
      <c r="B199" s="430" t="s">
        <v>761</v>
      </c>
      <c r="C199" s="431">
        <f>SUM(C189:C198)</f>
        <v>232.25</v>
      </c>
      <c r="D199" s="431">
        <f>SUM(D189:D198)</f>
        <v>171.04999999999998</v>
      </c>
      <c r="E199" s="431">
        <f>SUM(E189:E198)</f>
        <v>171.04</v>
      </c>
      <c r="F199" s="431">
        <f>SUM(F189:F198)</f>
        <v>170.94</v>
      </c>
      <c r="G199" s="429"/>
      <c r="H199" s="213"/>
      <c r="I199" s="213"/>
      <c r="J199" s="213"/>
    </row>
    <row r="200" spans="1:10" ht="19.5" thickBot="1">
      <c r="A200" s="346"/>
      <c r="B200" s="347" t="s">
        <v>494</v>
      </c>
      <c r="C200" s="324">
        <f>SUM(C188,C199)</f>
        <v>8602.25</v>
      </c>
      <c r="D200" s="324">
        <f>SUM(D188,D199)</f>
        <v>6309.070000000001</v>
      </c>
      <c r="E200" s="324">
        <f>SUM(E188,E199)</f>
        <v>1620.22</v>
      </c>
      <c r="F200" s="324">
        <f>SUM(F188,F199)</f>
        <v>1620.1200000000001</v>
      </c>
      <c r="G200" s="348"/>
      <c r="H200" s="348"/>
      <c r="I200" s="348"/>
      <c r="J200" s="348"/>
    </row>
    <row r="201" spans="1:10" ht="19.5" thickTop="1">
      <c r="A201" s="119"/>
      <c r="B201" s="245" t="s">
        <v>557</v>
      </c>
      <c r="C201" s="60"/>
      <c r="D201" s="60"/>
      <c r="E201" s="60"/>
      <c r="F201" s="60"/>
      <c r="G201" s="107"/>
      <c r="H201" s="95"/>
      <c r="I201" s="95"/>
      <c r="J201" s="95"/>
    </row>
    <row r="202" spans="1:10" ht="18.75">
      <c r="A202" s="14">
        <v>1</v>
      </c>
      <c r="B202" s="6" t="s">
        <v>69</v>
      </c>
      <c r="C202" s="5">
        <v>10.3</v>
      </c>
      <c r="D202" s="5">
        <v>10.3</v>
      </c>
      <c r="E202" s="5">
        <v>9.7</v>
      </c>
      <c r="F202" s="5">
        <v>9.7</v>
      </c>
      <c r="G202" s="4" t="s">
        <v>539</v>
      </c>
      <c r="H202" s="8" t="s">
        <v>337</v>
      </c>
      <c r="I202" s="8">
        <v>1300</v>
      </c>
      <c r="J202" s="8">
        <v>1198</v>
      </c>
    </row>
    <row r="203" spans="1:10" ht="18.75">
      <c r="A203" s="14">
        <v>2</v>
      </c>
      <c r="B203" s="6" t="s">
        <v>70</v>
      </c>
      <c r="C203" s="5">
        <v>31.78</v>
      </c>
      <c r="D203" s="5">
        <v>31.18</v>
      </c>
      <c r="E203" s="5">
        <v>30.69</v>
      </c>
      <c r="F203" s="5">
        <v>29.22</v>
      </c>
      <c r="G203" s="4" t="s">
        <v>399</v>
      </c>
      <c r="H203" s="8" t="s">
        <v>337</v>
      </c>
      <c r="I203" s="8">
        <v>100</v>
      </c>
      <c r="J203" s="8">
        <v>98</v>
      </c>
    </row>
    <row r="204" spans="1:10" ht="37.5">
      <c r="A204" s="14">
        <v>3</v>
      </c>
      <c r="B204" s="6" t="s">
        <v>68</v>
      </c>
      <c r="C204" s="5">
        <v>15</v>
      </c>
      <c r="D204" s="5">
        <v>12.32</v>
      </c>
      <c r="E204" s="5">
        <v>12.32</v>
      </c>
      <c r="F204" s="5">
        <v>12.32</v>
      </c>
      <c r="G204" s="79" t="s">
        <v>788</v>
      </c>
      <c r="H204" s="8" t="s">
        <v>337</v>
      </c>
      <c r="I204" s="37">
        <v>1</v>
      </c>
      <c r="J204" s="37">
        <v>1</v>
      </c>
    </row>
    <row r="205" spans="1:10" ht="18.75">
      <c r="A205" s="188">
        <v>4</v>
      </c>
      <c r="B205" s="79" t="s">
        <v>71</v>
      </c>
      <c r="C205" s="55">
        <v>3.96</v>
      </c>
      <c r="D205" s="55"/>
      <c r="E205" s="55"/>
      <c r="F205" s="55"/>
      <c r="G205" s="79"/>
      <c r="H205" s="37"/>
      <c r="I205" s="37"/>
      <c r="J205" s="37"/>
    </row>
    <row r="206" spans="1:10" ht="19.5" thickBot="1">
      <c r="A206" s="161"/>
      <c r="B206" s="127" t="s">
        <v>518</v>
      </c>
      <c r="C206" s="128">
        <f>SUM(C202:C205)</f>
        <v>61.04</v>
      </c>
      <c r="D206" s="128">
        <f>SUM(D202:D205)</f>
        <v>53.800000000000004</v>
      </c>
      <c r="E206" s="128">
        <f>SUM(E202:E205)</f>
        <v>52.71</v>
      </c>
      <c r="F206" s="128">
        <f>SUM(F202:F205)</f>
        <v>51.24</v>
      </c>
      <c r="G206" s="126"/>
      <c r="H206" s="132"/>
      <c r="I206" s="132"/>
      <c r="J206" s="132"/>
    </row>
    <row r="207" spans="1:10" ht="21" thickTop="1">
      <c r="A207" s="118"/>
      <c r="B207" s="247" t="s">
        <v>739</v>
      </c>
      <c r="C207" s="97"/>
      <c r="D207" s="97"/>
      <c r="E207" s="97"/>
      <c r="F207" s="97"/>
      <c r="G207" s="97"/>
      <c r="H207" s="97"/>
      <c r="I207" s="97"/>
      <c r="J207" s="97"/>
    </row>
    <row r="208" spans="1:10" ht="18.75">
      <c r="A208" s="562" t="s">
        <v>334</v>
      </c>
      <c r="B208" s="563"/>
      <c r="C208" s="29"/>
      <c r="D208" s="29"/>
      <c r="E208" s="29"/>
      <c r="F208" s="29"/>
      <c r="G208" s="4"/>
      <c r="H208" s="8"/>
      <c r="I208" s="34"/>
      <c r="J208" s="34"/>
    </row>
    <row r="209" spans="1:10" ht="18.75">
      <c r="A209" s="8" t="s">
        <v>335</v>
      </c>
      <c r="B209" s="4" t="s">
        <v>128</v>
      </c>
      <c r="C209" s="523">
        <v>9152</v>
      </c>
      <c r="D209" s="5">
        <v>5800</v>
      </c>
      <c r="E209" s="5">
        <v>6300</v>
      </c>
      <c r="F209" s="5">
        <v>6300.55</v>
      </c>
      <c r="G209" s="4" t="s">
        <v>379</v>
      </c>
      <c r="H209" s="8" t="s">
        <v>342</v>
      </c>
      <c r="I209" s="5"/>
      <c r="J209" s="5"/>
    </row>
    <row r="210" spans="1:10" ht="18.75">
      <c r="A210" s="8"/>
      <c r="B210" s="4"/>
      <c r="C210" s="525"/>
      <c r="D210" s="5"/>
      <c r="E210" s="5"/>
      <c r="F210" s="5"/>
      <c r="G210" s="4" t="s">
        <v>267</v>
      </c>
      <c r="H210" s="8" t="s">
        <v>342</v>
      </c>
      <c r="I210" s="18">
        <v>110</v>
      </c>
      <c r="J210" s="18">
        <v>209</v>
      </c>
    </row>
    <row r="211" spans="1:10" ht="37.5">
      <c r="A211" s="8">
        <v>2</v>
      </c>
      <c r="B211" s="1" t="s">
        <v>299</v>
      </c>
      <c r="C211" s="525"/>
      <c r="D211" s="5">
        <v>400</v>
      </c>
      <c r="E211" s="5">
        <v>400</v>
      </c>
      <c r="F211" s="5">
        <v>400</v>
      </c>
      <c r="G211" s="72" t="s">
        <v>935</v>
      </c>
      <c r="H211" s="8" t="s">
        <v>342</v>
      </c>
      <c r="I211" s="181">
        <v>60</v>
      </c>
      <c r="J211" s="181">
        <v>68</v>
      </c>
    </row>
    <row r="212" spans="1:10" ht="18.75">
      <c r="A212" s="37">
        <v>3</v>
      </c>
      <c r="B212" s="1" t="s">
        <v>85</v>
      </c>
      <c r="C212" s="525"/>
      <c r="D212" s="5">
        <v>150</v>
      </c>
      <c r="E212" s="55">
        <v>0.1</v>
      </c>
      <c r="F212" s="55">
        <v>0.1</v>
      </c>
      <c r="G212" s="72" t="s">
        <v>936</v>
      </c>
      <c r="H212" s="37" t="s">
        <v>270</v>
      </c>
      <c r="I212" s="181">
        <v>3</v>
      </c>
      <c r="J212" s="181">
        <v>2</v>
      </c>
    </row>
    <row r="213" spans="1:10" ht="18.75">
      <c r="A213" s="37">
        <v>4</v>
      </c>
      <c r="B213" s="1" t="s">
        <v>84</v>
      </c>
      <c r="C213" s="524"/>
      <c r="D213" s="5">
        <v>50</v>
      </c>
      <c r="E213" s="55">
        <v>10.9</v>
      </c>
      <c r="F213" s="55">
        <v>5.7</v>
      </c>
      <c r="G213" s="72" t="s">
        <v>937</v>
      </c>
      <c r="H213" s="37" t="s">
        <v>270</v>
      </c>
      <c r="I213" s="181">
        <v>1</v>
      </c>
      <c r="J213" s="181">
        <v>1</v>
      </c>
    </row>
    <row r="214" spans="1:10" ht="18.75">
      <c r="A214" s="303"/>
      <c r="B214" s="190" t="s">
        <v>408</v>
      </c>
      <c r="C214" s="371">
        <f>SUM(C209:C213)</f>
        <v>9152</v>
      </c>
      <c r="D214" s="371">
        <f>SUM(D209:D213)</f>
        <v>6400</v>
      </c>
      <c r="E214" s="371">
        <f>SUM(E209:E213)</f>
        <v>6711</v>
      </c>
      <c r="F214" s="371">
        <f>SUM(F209:F213)</f>
        <v>6706.35</v>
      </c>
      <c r="G214" s="196"/>
      <c r="H214" s="189"/>
      <c r="I214" s="304"/>
      <c r="J214" s="304"/>
    </row>
    <row r="215" spans="1:10" ht="18.75">
      <c r="A215" s="290"/>
      <c r="B215" s="360" t="s">
        <v>740</v>
      </c>
      <c r="C215" s="400"/>
      <c r="D215" s="400"/>
      <c r="E215" s="400"/>
      <c r="F215" s="400"/>
      <c r="G215" s="401"/>
      <c r="H215" s="402"/>
      <c r="I215" s="403"/>
      <c r="J215" s="403"/>
    </row>
    <row r="216" spans="1:10" ht="18.75">
      <c r="A216" s="267">
        <v>1</v>
      </c>
      <c r="B216" s="314" t="s">
        <v>92</v>
      </c>
      <c r="C216" s="409">
        <v>39.6</v>
      </c>
      <c r="D216" s="409">
        <v>39.6</v>
      </c>
      <c r="E216" s="400"/>
      <c r="F216" s="400"/>
      <c r="G216" s="401"/>
      <c r="H216" s="402"/>
      <c r="I216" s="403"/>
      <c r="J216" s="403"/>
    </row>
    <row r="217" spans="1:10" ht="18.75">
      <c r="A217" s="404"/>
      <c r="B217" s="405" t="s">
        <v>322</v>
      </c>
      <c r="C217" s="406">
        <f>SUM(C216)</f>
        <v>39.6</v>
      </c>
      <c r="D217" s="406">
        <f>SUM(D216)</f>
        <v>39.6</v>
      </c>
      <c r="E217" s="406">
        <f>SUM(E216)</f>
        <v>0</v>
      </c>
      <c r="F217" s="406">
        <f>SUM(F216)</f>
        <v>0</v>
      </c>
      <c r="G217" s="407"/>
      <c r="H217" s="365"/>
      <c r="I217" s="408"/>
      <c r="J217" s="408"/>
    </row>
    <row r="218" spans="1:10" ht="20.25">
      <c r="A218" s="15"/>
      <c r="B218" s="244" t="s">
        <v>558</v>
      </c>
      <c r="C218" s="15"/>
      <c r="D218" s="34"/>
      <c r="E218" s="15"/>
      <c r="F218" s="15"/>
      <c r="G218" s="15"/>
      <c r="H218" s="15"/>
      <c r="I218" s="15"/>
      <c r="J218" s="15"/>
    </row>
    <row r="219" spans="1:10" ht="18.75">
      <c r="A219" s="97">
        <v>1</v>
      </c>
      <c r="B219" s="187" t="s">
        <v>855</v>
      </c>
      <c r="C219" s="5">
        <v>471.3</v>
      </c>
      <c r="D219" s="60">
        <v>471.3</v>
      </c>
      <c r="E219" s="60">
        <v>30</v>
      </c>
      <c r="F219" s="60">
        <v>30</v>
      </c>
      <c r="G219" s="187" t="s">
        <v>801</v>
      </c>
      <c r="H219" s="151" t="s">
        <v>666</v>
      </c>
      <c r="I219" s="10">
        <v>20</v>
      </c>
      <c r="J219" s="10">
        <v>2</v>
      </c>
    </row>
    <row r="220" spans="1:10" ht="18.75">
      <c r="A220" s="97">
        <v>2</v>
      </c>
      <c r="B220" s="187" t="s">
        <v>854</v>
      </c>
      <c r="C220" s="5">
        <v>161.8</v>
      </c>
      <c r="D220" s="60">
        <v>160</v>
      </c>
      <c r="E220" s="60">
        <v>160</v>
      </c>
      <c r="F220" s="60">
        <v>147.66</v>
      </c>
      <c r="G220" s="350" t="s">
        <v>845</v>
      </c>
      <c r="H220" s="151" t="s">
        <v>666</v>
      </c>
      <c r="I220" s="10">
        <v>10</v>
      </c>
      <c r="J220" s="10">
        <v>48</v>
      </c>
    </row>
    <row r="221" spans="1:10" ht="25.5" customHeight="1" thickBot="1">
      <c r="A221" s="132"/>
      <c r="B221" s="134" t="s">
        <v>631</v>
      </c>
      <c r="C221" s="128">
        <f>SUM(C219:C220)</f>
        <v>633.1</v>
      </c>
      <c r="D221" s="128">
        <f>SUM(D219:D220)</f>
        <v>631.3</v>
      </c>
      <c r="E221" s="128">
        <f>SUM(E219:E220)</f>
        <v>190</v>
      </c>
      <c r="F221" s="128">
        <f>SUM(F219:F220)</f>
        <v>177.66</v>
      </c>
      <c r="G221" s="139"/>
      <c r="H221" s="132"/>
      <c r="I221" s="132"/>
      <c r="J221" s="132"/>
    </row>
    <row r="222" spans="1:10" ht="21" thickTop="1">
      <c r="A222" s="97"/>
      <c r="B222" s="243" t="s">
        <v>559</v>
      </c>
      <c r="C222" s="97"/>
      <c r="D222" s="97"/>
      <c r="E222" s="97"/>
      <c r="F222" s="97"/>
      <c r="G222" s="97"/>
      <c r="H222" s="97"/>
      <c r="I222" s="97"/>
      <c r="J222" s="97"/>
    </row>
    <row r="223" spans="1:10" ht="18.75">
      <c r="A223" s="97">
        <v>1</v>
      </c>
      <c r="B223" s="187" t="s">
        <v>157</v>
      </c>
      <c r="C223" s="5">
        <v>2269.39</v>
      </c>
      <c r="D223" s="60">
        <v>2269.39</v>
      </c>
      <c r="E223" s="60">
        <v>2269.39</v>
      </c>
      <c r="F223" s="60">
        <v>2269.39</v>
      </c>
      <c r="G223" s="559" t="s">
        <v>829</v>
      </c>
      <c r="H223" s="560"/>
      <c r="I223" s="560"/>
      <c r="J223" s="561"/>
    </row>
    <row r="224" spans="1:10" ht="18.75">
      <c r="A224" s="97">
        <v>2</v>
      </c>
      <c r="B224" s="187" t="s">
        <v>76</v>
      </c>
      <c r="C224" s="5">
        <v>3960</v>
      </c>
      <c r="D224" s="60">
        <v>3402</v>
      </c>
      <c r="E224" s="60">
        <v>3402</v>
      </c>
      <c r="F224" s="60">
        <v>3402</v>
      </c>
      <c r="G224" s="559" t="s">
        <v>830</v>
      </c>
      <c r="H224" s="560"/>
      <c r="I224" s="560"/>
      <c r="J224" s="561"/>
    </row>
    <row r="225" spans="1:10" ht="18.75">
      <c r="A225" s="97">
        <v>3</v>
      </c>
      <c r="B225" s="211" t="s">
        <v>194</v>
      </c>
      <c r="C225" s="5">
        <v>100</v>
      </c>
      <c r="D225" s="5">
        <v>100</v>
      </c>
      <c r="E225" s="5">
        <v>95.65</v>
      </c>
      <c r="F225" s="5">
        <v>95.65</v>
      </c>
      <c r="G225" s="15"/>
      <c r="H225" s="15"/>
      <c r="I225" s="15"/>
      <c r="J225" s="15"/>
    </row>
    <row r="226" spans="1:10" ht="18.75">
      <c r="A226" s="97"/>
      <c r="B226" s="11" t="s">
        <v>159</v>
      </c>
      <c r="C226" s="116">
        <f>SUM(C223:C225)</f>
        <v>6329.389999999999</v>
      </c>
      <c r="D226" s="116">
        <f>SUM(D223:D225)</f>
        <v>5771.389999999999</v>
      </c>
      <c r="E226" s="116">
        <f>SUM(E223:E225)</f>
        <v>5767.039999999999</v>
      </c>
      <c r="F226" s="116">
        <f>SUM(F223:F225)</f>
        <v>5767.039999999999</v>
      </c>
      <c r="G226" s="15"/>
      <c r="H226" s="15"/>
      <c r="I226" s="15"/>
      <c r="J226" s="15"/>
    </row>
    <row r="227" spans="1:10" ht="21.75" customHeight="1">
      <c r="A227" s="15"/>
      <c r="B227" s="254" t="s">
        <v>560</v>
      </c>
      <c r="C227" s="15"/>
      <c r="D227" s="15"/>
      <c r="E227" s="15"/>
      <c r="F227" s="15"/>
      <c r="G227" s="15"/>
      <c r="H227" s="15"/>
      <c r="I227" s="15"/>
      <c r="J227" s="15"/>
    </row>
    <row r="228" spans="1:10" ht="20.25" customHeight="1">
      <c r="A228" s="8">
        <v>1</v>
      </c>
      <c r="B228" s="2" t="s">
        <v>308</v>
      </c>
      <c r="C228" s="5">
        <v>1705</v>
      </c>
      <c r="D228" s="5">
        <v>1794.53</v>
      </c>
      <c r="E228" s="5">
        <v>1794.53</v>
      </c>
      <c r="F228" s="5">
        <v>1477.95</v>
      </c>
      <c r="G228" s="554" t="s">
        <v>831</v>
      </c>
      <c r="H228" s="555"/>
      <c r="I228" s="555"/>
      <c r="J228" s="556"/>
    </row>
    <row r="229" spans="1:10" ht="18.75" customHeight="1">
      <c r="A229" s="8">
        <v>2</v>
      </c>
      <c r="B229" s="41" t="s">
        <v>161</v>
      </c>
      <c r="C229" s="55">
        <v>1500</v>
      </c>
      <c r="D229" s="55">
        <v>1500</v>
      </c>
      <c r="E229" s="55">
        <v>1382.36</v>
      </c>
      <c r="F229" s="55">
        <v>1382.36</v>
      </c>
      <c r="G229" s="526" t="s">
        <v>832</v>
      </c>
      <c r="H229" s="527"/>
      <c r="I229" s="527"/>
      <c r="J229" s="528"/>
    </row>
    <row r="230" spans="1:10" ht="18.75" customHeight="1">
      <c r="A230" s="8">
        <v>3</v>
      </c>
      <c r="B230" s="41" t="s">
        <v>883</v>
      </c>
      <c r="C230" s="523">
        <v>457.75</v>
      </c>
      <c r="D230" s="55">
        <v>175.54</v>
      </c>
      <c r="E230" s="55">
        <v>175.54</v>
      </c>
      <c r="F230" s="55">
        <v>175.54</v>
      </c>
      <c r="G230" s="551"/>
      <c r="H230" s="552"/>
      <c r="I230" s="552"/>
      <c r="J230" s="553"/>
    </row>
    <row r="231" spans="1:10" ht="40.5" customHeight="1">
      <c r="A231" s="8">
        <v>4</v>
      </c>
      <c r="B231" s="505" t="s">
        <v>885</v>
      </c>
      <c r="C231" s="525"/>
      <c r="D231" s="55">
        <v>276.21</v>
      </c>
      <c r="E231" s="55">
        <v>276.21</v>
      </c>
      <c r="F231" s="55">
        <v>276.21</v>
      </c>
      <c r="G231" s="551"/>
      <c r="H231" s="552"/>
      <c r="I231" s="552"/>
      <c r="J231" s="553"/>
    </row>
    <row r="232" spans="1:10" ht="18.75" customHeight="1">
      <c r="A232" s="8">
        <v>5</v>
      </c>
      <c r="B232" s="41" t="s">
        <v>886</v>
      </c>
      <c r="C232" s="525"/>
      <c r="D232" s="55">
        <v>4</v>
      </c>
      <c r="E232" s="55">
        <v>4</v>
      </c>
      <c r="F232" s="55">
        <v>4</v>
      </c>
      <c r="G232" s="551"/>
      <c r="H232" s="552"/>
      <c r="I232" s="552"/>
      <c r="J232" s="553"/>
    </row>
    <row r="233" spans="1:10" ht="18.75" customHeight="1">
      <c r="A233" s="8">
        <v>6</v>
      </c>
      <c r="B233" s="41" t="s">
        <v>887</v>
      </c>
      <c r="C233" s="524"/>
      <c r="D233" s="55">
        <v>2</v>
      </c>
      <c r="E233" s="55">
        <v>2</v>
      </c>
      <c r="F233" s="55">
        <v>2</v>
      </c>
      <c r="G233" s="551"/>
      <c r="H233" s="552"/>
      <c r="I233" s="552"/>
      <c r="J233" s="553"/>
    </row>
    <row r="234" spans="1:10" ht="18.75">
      <c r="A234" s="8">
        <v>7</v>
      </c>
      <c r="B234" s="41" t="s">
        <v>823</v>
      </c>
      <c r="C234" s="55">
        <v>1520</v>
      </c>
      <c r="D234" s="55">
        <v>1430</v>
      </c>
      <c r="E234" s="55">
        <v>1402.79</v>
      </c>
      <c r="F234" s="55">
        <v>1402.79</v>
      </c>
      <c r="G234" s="41"/>
      <c r="H234" s="37"/>
      <c r="I234" s="37"/>
      <c r="J234" s="37"/>
    </row>
    <row r="235" spans="1:10" ht="19.5" thickBot="1">
      <c r="A235" s="132"/>
      <c r="B235" s="134" t="s">
        <v>627</v>
      </c>
      <c r="C235" s="128">
        <f>SUM(C228:C234)</f>
        <v>5182.75</v>
      </c>
      <c r="D235" s="128">
        <f>SUM(D228:D234)</f>
        <v>5182.28</v>
      </c>
      <c r="E235" s="128">
        <f>SUM(E228:E234)</f>
        <v>5037.43</v>
      </c>
      <c r="F235" s="128">
        <f>SUM(F228:F234)</f>
        <v>4720.85</v>
      </c>
      <c r="G235" s="132"/>
      <c r="H235" s="132"/>
      <c r="I235" s="132"/>
      <c r="J235" s="132"/>
    </row>
    <row r="236" spans="1:10" ht="19.5" thickTop="1">
      <c r="A236" s="95"/>
      <c r="B236" s="248" t="s">
        <v>561</v>
      </c>
      <c r="C236" s="117"/>
      <c r="D236" s="117"/>
      <c r="E236" s="117"/>
      <c r="F236" s="117"/>
      <c r="G236" s="95"/>
      <c r="H236" s="95"/>
      <c r="I236" s="95"/>
      <c r="J236" s="95"/>
    </row>
    <row r="237" spans="1:10" ht="18.75">
      <c r="A237" s="95">
        <v>1</v>
      </c>
      <c r="B237" s="292" t="s">
        <v>118</v>
      </c>
      <c r="C237" s="60">
        <v>250</v>
      </c>
      <c r="D237" s="60">
        <v>50</v>
      </c>
      <c r="E237" s="60">
        <v>50</v>
      </c>
      <c r="F237" s="96">
        <v>42.8</v>
      </c>
      <c r="G237" s="95"/>
      <c r="H237" s="95"/>
      <c r="I237" s="95"/>
      <c r="J237" s="95"/>
    </row>
    <row r="238" spans="1:10" ht="18.75">
      <c r="A238" s="95">
        <v>2</v>
      </c>
      <c r="B238" s="330" t="s">
        <v>862</v>
      </c>
      <c r="C238" s="5">
        <v>55</v>
      </c>
      <c r="D238" s="5">
        <v>55</v>
      </c>
      <c r="E238" s="5">
        <v>55</v>
      </c>
      <c r="F238" s="5">
        <v>47.31</v>
      </c>
      <c r="G238" s="95"/>
      <c r="H238" s="95"/>
      <c r="I238" s="95"/>
      <c r="J238" s="95"/>
    </row>
    <row r="239" spans="1:10" ht="18.75">
      <c r="A239" s="95">
        <v>3</v>
      </c>
      <c r="B239" s="330" t="s">
        <v>116</v>
      </c>
      <c r="C239" s="5">
        <v>500</v>
      </c>
      <c r="D239" s="5">
        <v>500</v>
      </c>
      <c r="E239" s="5">
        <v>500</v>
      </c>
      <c r="F239" s="5">
        <v>500</v>
      </c>
      <c r="G239" s="95"/>
      <c r="H239" s="95"/>
      <c r="I239" s="95"/>
      <c r="J239" s="95"/>
    </row>
    <row r="240" spans="1:10" ht="18.75">
      <c r="A240" s="95">
        <v>4</v>
      </c>
      <c r="B240" s="81" t="s">
        <v>117</v>
      </c>
      <c r="C240" s="5">
        <v>278.77</v>
      </c>
      <c r="D240" s="55">
        <v>278.77</v>
      </c>
      <c r="E240" s="60">
        <v>41.14</v>
      </c>
      <c r="F240" s="60">
        <v>41.14</v>
      </c>
      <c r="G240" s="95"/>
      <c r="H240" s="95"/>
      <c r="I240" s="95"/>
      <c r="J240" s="95"/>
    </row>
    <row r="241" spans="1:10" ht="18.75">
      <c r="A241" s="8"/>
      <c r="B241" s="11" t="s">
        <v>258</v>
      </c>
      <c r="C241" s="7">
        <f>SUM(C237:C240)</f>
        <v>1083.77</v>
      </c>
      <c r="D241" s="7">
        <f>SUM(D237:D240)</f>
        <v>883.77</v>
      </c>
      <c r="E241" s="7">
        <f>SUM(E237:E240)</f>
        <v>646.14</v>
      </c>
      <c r="F241" s="7">
        <f>SUM(F237:F240)</f>
        <v>631.25</v>
      </c>
      <c r="G241" s="8"/>
      <c r="H241" s="8"/>
      <c r="I241" s="8"/>
      <c r="J241" s="8"/>
    </row>
    <row r="242" spans="1:10" ht="20.25">
      <c r="A242" s="37"/>
      <c r="B242" s="249" t="s">
        <v>562</v>
      </c>
      <c r="C242" s="71"/>
      <c r="D242" s="71"/>
      <c r="E242" s="71"/>
      <c r="F242" s="71"/>
      <c r="G242" s="37"/>
      <c r="H242" s="37"/>
      <c r="I242" s="37"/>
      <c r="J242" s="37"/>
    </row>
    <row r="243" spans="1:10" ht="18.75">
      <c r="A243" s="37">
        <v>1</v>
      </c>
      <c r="B243" s="28" t="s">
        <v>741</v>
      </c>
      <c r="C243" s="5">
        <v>100</v>
      </c>
      <c r="D243" s="5">
        <v>148</v>
      </c>
      <c r="E243" s="5">
        <v>100</v>
      </c>
      <c r="F243" s="5">
        <v>100</v>
      </c>
      <c r="G243" s="37"/>
      <c r="H243" s="37"/>
      <c r="I243" s="37"/>
      <c r="J243" s="37"/>
    </row>
    <row r="244" spans="1:10" ht="18.75">
      <c r="A244" s="37">
        <v>2</v>
      </c>
      <c r="B244" s="28" t="s">
        <v>705</v>
      </c>
      <c r="C244" s="5">
        <v>146.61</v>
      </c>
      <c r="D244" s="5">
        <v>100</v>
      </c>
      <c r="E244" s="5">
        <v>100</v>
      </c>
      <c r="F244" s="5">
        <v>100</v>
      </c>
      <c r="G244" s="37"/>
      <c r="H244" s="37"/>
      <c r="I244" s="37"/>
      <c r="J244" s="37"/>
    </row>
    <row r="245" spans="1:10" ht="18.75">
      <c r="A245" s="37">
        <v>3</v>
      </c>
      <c r="B245" s="28" t="s">
        <v>141</v>
      </c>
      <c r="C245" s="5">
        <v>148</v>
      </c>
      <c r="D245" s="5">
        <v>60</v>
      </c>
      <c r="E245" s="5">
        <v>60</v>
      </c>
      <c r="F245" s="5">
        <v>60</v>
      </c>
      <c r="G245" s="37"/>
      <c r="H245" s="37"/>
      <c r="I245" s="37"/>
      <c r="J245" s="37"/>
    </row>
    <row r="246" spans="1:10" ht="18.75">
      <c r="A246" s="37">
        <v>4</v>
      </c>
      <c r="B246" s="211" t="s">
        <v>844</v>
      </c>
      <c r="C246" s="5">
        <v>700</v>
      </c>
      <c r="D246" s="5">
        <v>50</v>
      </c>
      <c r="E246" s="121"/>
      <c r="F246" s="121"/>
      <c r="G246" s="37"/>
      <c r="H246" s="37"/>
      <c r="I246" s="37"/>
      <c r="J246" s="37"/>
    </row>
    <row r="247" spans="1:10" ht="18.75">
      <c r="A247" s="37">
        <v>5</v>
      </c>
      <c r="B247" s="211" t="s">
        <v>856</v>
      </c>
      <c r="C247" s="55"/>
      <c r="D247" s="55">
        <v>200</v>
      </c>
      <c r="E247" s="55">
        <v>7.26</v>
      </c>
      <c r="F247" s="55">
        <v>7.26</v>
      </c>
      <c r="G247" s="37"/>
      <c r="H247" s="37"/>
      <c r="I247" s="37"/>
      <c r="J247" s="37"/>
    </row>
    <row r="248" spans="1:10" ht="18.75">
      <c r="A248" s="37"/>
      <c r="B248" s="11" t="s">
        <v>129</v>
      </c>
      <c r="C248" s="71">
        <f>SUM(C243:C247)</f>
        <v>1094.6100000000001</v>
      </c>
      <c r="D248" s="71">
        <f>SUM(D243:D247)</f>
        <v>558</v>
      </c>
      <c r="E248" s="71">
        <f>SUM(E243:E247)</f>
        <v>267.26</v>
      </c>
      <c r="F248" s="71">
        <f>SUM(F243:F247)</f>
        <v>267.26</v>
      </c>
      <c r="G248" s="37"/>
      <c r="H248" s="37"/>
      <c r="I248" s="37"/>
      <c r="J248" s="37"/>
    </row>
    <row r="249" spans="1:10" ht="19.5" thickBot="1">
      <c r="A249" s="132"/>
      <c r="B249" s="134" t="s">
        <v>541</v>
      </c>
      <c r="C249" s="128">
        <f>C226+C235+C241+C248</f>
        <v>13690.52</v>
      </c>
      <c r="D249" s="128">
        <f>D226+D235+D241+D248</f>
        <v>12395.439999999999</v>
      </c>
      <c r="E249" s="128">
        <f>E226+E235+E241+E248</f>
        <v>11717.869999999999</v>
      </c>
      <c r="F249" s="128">
        <f>F226+F235+F241+F248</f>
        <v>11386.4</v>
      </c>
      <c r="G249" s="132"/>
      <c r="H249" s="132"/>
      <c r="I249" s="132"/>
      <c r="J249" s="132"/>
    </row>
    <row r="250" spans="1:10" ht="21" thickTop="1">
      <c r="A250" s="95"/>
      <c r="B250" s="243" t="s">
        <v>564</v>
      </c>
      <c r="C250" s="116"/>
      <c r="D250" s="116"/>
      <c r="E250" s="117"/>
      <c r="F250" s="117"/>
      <c r="G250" s="95"/>
      <c r="H250" s="95"/>
      <c r="I250" s="95"/>
      <c r="J250" s="95"/>
    </row>
    <row r="251" spans="1:10" ht="18.75">
      <c r="A251" s="95"/>
      <c r="B251" s="109" t="s">
        <v>520</v>
      </c>
      <c r="C251" s="116"/>
      <c r="D251" s="116"/>
      <c r="E251" s="117"/>
      <c r="F251" s="117"/>
      <c r="G251" s="95"/>
      <c r="H251" s="95"/>
      <c r="I251" s="95"/>
      <c r="J251" s="95"/>
    </row>
    <row r="252" spans="1:10" ht="18.75">
      <c r="A252" s="8">
        <v>1</v>
      </c>
      <c r="B252" s="28" t="s">
        <v>302</v>
      </c>
      <c r="C252" s="5">
        <v>10</v>
      </c>
      <c r="D252" s="5">
        <v>8.84</v>
      </c>
      <c r="E252" s="5">
        <v>8.84</v>
      </c>
      <c r="F252" s="5">
        <v>8.84</v>
      </c>
      <c r="G252" s="4" t="s">
        <v>22</v>
      </c>
      <c r="H252" s="8" t="s">
        <v>337</v>
      </c>
      <c r="I252" s="8">
        <v>2000</v>
      </c>
      <c r="J252" s="8">
        <v>802</v>
      </c>
    </row>
    <row r="253" spans="1:10" ht="18.75">
      <c r="A253" s="8">
        <v>2</v>
      </c>
      <c r="B253" s="28" t="s">
        <v>303</v>
      </c>
      <c r="C253" s="5">
        <v>10</v>
      </c>
      <c r="D253" s="5">
        <v>10</v>
      </c>
      <c r="E253" s="5">
        <v>10</v>
      </c>
      <c r="F253" s="5">
        <v>9.99</v>
      </c>
      <c r="G253" s="4" t="s">
        <v>134</v>
      </c>
      <c r="H253" s="8" t="s">
        <v>337</v>
      </c>
      <c r="I253" s="8">
        <v>1000</v>
      </c>
      <c r="J253" s="8">
        <v>220</v>
      </c>
    </row>
    <row r="254" spans="1:10" ht="18.75">
      <c r="A254" s="37">
        <v>3</v>
      </c>
      <c r="B254" s="81" t="s">
        <v>143</v>
      </c>
      <c r="C254" s="5">
        <v>100</v>
      </c>
      <c r="D254" s="5">
        <v>25</v>
      </c>
      <c r="E254" s="55"/>
      <c r="F254" s="55"/>
      <c r="G254" s="72" t="s">
        <v>143</v>
      </c>
      <c r="H254" s="8" t="s">
        <v>337</v>
      </c>
      <c r="I254" s="37">
        <v>2</v>
      </c>
      <c r="J254" s="37" t="s">
        <v>915</v>
      </c>
    </row>
    <row r="255" spans="1:10" ht="19.5" thickBot="1">
      <c r="A255" s="132"/>
      <c r="B255" s="134" t="s">
        <v>519</v>
      </c>
      <c r="C255" s="128">
        <f>SUM(C252:C254)</f>
        <v>120</v>
      </c>
      <c r="D255" s="128">
        <f>SUM(D252:D254)</f>
        <v>43.84</v>
      </c>
      <c r="E255" s="128">
        <f>SUM(E252:E254)</f>
        <v>18.84</v>
      </c>
      <c r="F255" s="128">
        <f>SUM(F252:F254)</f>
        <v>18.83</v>
      </c>
      <c r="G255" s="132"/>
      <c r="H255" s="132"/>
      <c r="I255" s="132"/>
      <c r="J255" s="132"/>
    </row>
    <row r="256" spans="1:10" ht="23.25" customHeight="1" thickTop="1">
      <c r="A256" s="119"/>
      <c r="B256" s="248" t="s">
        <v>565</v>
      </c>
      <c r="C256" s="116"/>
      <c r="D256" s="5"/>
      <c r="E256" s="116"/>
      <c r="F256" s="116"/>
      <c r="G256" s="107"/>
      <c r="H256" s="95"/>
      <c r="I256" s="95"/>
      <c r="J256" s="107"/>
    </row>
    <row r="257" spans="1:10" ht="18.75">
      <c r="A257" s="3"/>
      <c r="B257" s="21" t="s">
        <v>339</v>
      </c>
      <c r="C257" s="473"/>
      <c r="D257" s="5"/>
      <c r="E257" s="5"/>
      <c r="F257" s="5"/>
      <c r="G257" s="4"/>
      <c r="H257" s="8"/>
      <c r="I257" s="8"/>
      <c r="J257" s="4"/>
    </row>
    <row r="258" spans="1:10" ht="18.75">
      <c r="A258" s="14">
        <v>1</v>
      </c>
      <c r="B258" s="2" t="s">
        <v>3</v>
      </c>
      <c r="C258" s="525">
        <v>173.97</v>
      </c>
      <c r="D258" s="525">
        <v>173.97</v>
      </c>
      <c r="E258" s="523">
        <v>173.97</v>
      </c>
      <c r="F258" s="523">
        <v>174.03</v>
      </c>
      <c r="G258" s="2" t="s">
        <v>3</v>
      </c>
      <c r="H258" s="8" t="s">
        <v>337</v>
      </c>
      <c r="I258" s="8">
        <v>95</v>
      </c>
      <c r="J258" s="8">
        <v>55</v>
      </c>
    </row>
    <row r="259" spans="1:10" ht="18.75">
      <c r="A259" s="14">
        <v>2</v>
      </c>
      <c r="B259" s="4" t="s">
        <v>338</v>
      </c>
      <c r="C259" s="525"/>
      <c r="D259" s="525"/>
      <c r="E259" s="525"/>
      <c r="F259" s="525"/>
      <c r="G259" s="4" t="s">
        <v>849</v>
      </c>
      <c r="H259" s="8" t="s">
        <v>337</v>
      </c>
      <c r="I259" s="8">
        <v>283</v>
      </c>
      <c r="J259" s="8">
        <v>180</v>
      </c>
    </row>
    <row r="260" spans="1:10" ht="18.75">
      <c r="A260" s="14">
        <v>3</v>
      </c>
      <c r="B260" s="2" t="s">
        <v>620</v>
      </c>
      <c r="C260" s="525"/>
      <c r="D260" s="525"/>
      <c r="E260" s="525"/>
      <c r="F260" s="525"/>
      <c r="G260" s="2" t="s">
        <v>620</v>
      </c>
      <c r="H260" s="8" t="s">
        <v>337</v>
      </c>
      <c r="I260" s="8"/>
      <c r="J260" s="8"/>
    </row>
    <row r="261" spans="1:10" ht="18.75">
      <c r="A261" s="14">
        <v>4</v>
      </c>
      <c r="B261" s="2" t="s">
        <v>139</v>
      </c>
      <c r="C261" s="525"/>
      <c r="D261" s="525"/>
      <c r="E261" s="525"/>
      <c r="F261" s="525"/>
      <c r="G261" s="2" t="s">
        <v>139</v>
      </c>
      <c r="H261" s="8" t="s">
        <v>14</v>
      </c>
      <c r="I261" s="8">
        <v>60133</v>
      </c>
      <c r="J261" s="8">
        <v>84667</v>
      </c>
    </row>
    <row r="262" spans="1:10" ht="18.75">
      <c r="A262" s="14">
        <v>5</v>
      </c>
      <c r="B262" s="2" t="s">
        <v>4</v>
      </c>
      <c r="C262" s="525"/>
      <c r="D262" s="525"/>
      <c r="E262" s="525"/>
      <c r="F262" s="525"/>
      <c r="G262" s="2" t="s">
        <v>4</v>
      </c>
      <c r="H262" s="8" t="s">
        <v>337</v>
      </c>
      <c r="I262" s="8">
        <v>1</v>
      </c>
      <c r="J262" s="8">
        <v>3</v>
      </c>
    </row>
    <row r="263" spans="1:10" ht="18.75">
      <c r="A263" s="14">
        <v>6</v>
      </c>
      <c r="B263" s="2" t="s">
        <v>5</v>
      </c>
      <c r="C263" s="525"/>
      <c r="D263" s="525"/>
      <c r="E263" s="525"/>
      <c r="F263" s="525"/>
      <c r="G263" s="2" t="s">
        <v>5</v>
      </c>
      <c r="H263" s="8" t="s">
        <v>337</v>
      </c>
      <c r="I263" s="8">
        <v>5</v>
      </c>
      <c r="J263" s="8">
        <v>12</v>
      </c>
    </row>
    <row r="264" spans="1:10" ht="18.75">
      <c r="A264" s="14">
        <v>7</v>
      </c>
      <c r="B264" s="2" t="s">
        <v>6</v>
      </c>
      <c r="C264" s="525"/>
      <c r="D264" s="525"/>
      <c r="E264" s="525"/>
      <c r="F264" s="525"/>
      <c r="G264" s="2" t="s">
        <v>6</v>
      </c>
      <c r="H264" s="8" t="s">
        <v>337</v>
      </c>
      <c r="I264" s="8">
        <v>7</v>
      </c>
      <c r="J264" s="8">
        <v>8</v>
      </c>
    </row>
    <row r="265" spans="1:10" ht="18.75">
      <c r="A265" s="14">
        <v>8</v>
      </c>
      <c r="B265" s="2" t="s">
        <v>7</v>
      </c>
      <c r="C265" s="525"/>
      <c r="D265" s="525"/>
      <c r="E265" s="525"/>
      <c r="F265" s="525"/>
      <c r="G265" s="2" t="s">
        <v>7</v>
      </c>
      <c r="H265" s="8" t="s">
        <v>337</v>
      </c>
      <c r="I265" s="8">
        <v>28</v>
      </c>
      <c r="J265" s="8">
        <v>0</v>
      </c>
    </row>
    <row r="266" spans="1:10" ht="18.75">
      <c r="A266" s="14">
        <v>9</v>
      </c>
      <c r="B266" s="2" t="s">
        <v>8</v>
      </c>
      <c r="C266" s="525"/>
      <c r="D266" s="525"/>
      <c r="E266" s="525"/>
      <c r="F266" s="525"/>
      <c r="G266" s="2" t="s">
        <v>8</v>
      </c>
      <c r="H266" s="8" t="s">
        <v>337</v>
      </c>
      <c r="I266" s="8">
        <v>3</v>
      </c>
      <c r="J266" s="8">
        <v>0</v>
      </c>
    </row>
    <row r="267" spans="1:10" ht="18.75">
      <c r="A267" s="14">
        <v>10</v>
      </c>
      <c r="B267" s="2" t="s">
        <v>9</v>
      </c>
      <c r="C267" s="525"/>
      <c r="D267" s="525"/>
      <c r="E267" s="525"/>
      <c r="F267" s="525"/>
      <c r="G267" s="2" t="s">
        <v>9</v>
      </c>
      <c r="H267" s="8" t="s">
        <v>337</v>
      </c>
      <c r="I267" s="8">
        <v>3</v>
      </c>
      <c r="J267" s="8">
        <v>1</v>
      </c>
    </row>
    <row r="268" spans="1:10" ht="18.75">
      <c r="A268" s="14">
        <v>11</v>
      </c>
      <c r="B268" s="2" t="s">
        <v>10</v>
      </c>
      <c r="C268" s="525"/>
      <c r="D268" s="525"/>
      <c r="E268" s="525"/>
      <c r="F268" s="525"/>
      <c r="G268" s="2" t="s">
        <v>10</v>
      </c>
      <c r="H268" s="8" t="s">
        <v>337</v>
      </c>
      <c r="I268" s="8">
        <v>1</v>
      </c>
      <c r="J268" s="8">
        <v>1</v>
      </c>
    </row>
    <row r="269" spans="1:10" ht="18.75">
      <c r="A269" s="14">
        <v>12</v>
      </c>
      <c r="B269" s="2" t="s">
        <v>11</v>
      </c>
      <c r="C269" s="525"/>
      <c r="D269" s="524"/>
      <c r="E269" s="524"/>
      <c r="F269" s="524"/>
      <c r="G269" s="2" t="s">
        <v>11</v>
      </c>
      <c r="H269" s="8" t="s">
        <v>337</v>
      </c>
      <c r="I269" s="8">
        <v>1</v>
      </c>
      <c r="J269" s="8">
        <v>1</v>
      </c>
    </row>
    <row r="270" spans="1:10" ht="18.75">
      <c r="A270" s="14"/>
      <c r="B270" s="21" t="s">
        <v>520</v>
      </c>
      <c r="C270" s="473"/>
      <c r="D270" s="5"/>
      <c r="E270" s="5"/>
      <c r="F270" s="5"/>
      <c r="G270" s="21"/>
      <c r="H270" s="8"/>
      <c r="I270" s="8"/>
      <c r="J270" s="8"/>
    </row>
    <row r="271" spans="1:10" ht="18.75">
      <c r="A271" s="14">
        <v>1</v>
      </c>
      <c r="B271" s="2" t="s">
        <v>12</v>
      </c>
      <c r="C271" s="5">
        <v>126.03</v>
      </c>
      <c r="D271" s="5">
        <v>120.26</v>
      </c>
      <c r="E271" s="5">
        <v>120.26</v>
      </c>
      <c r="F271" s="5">
        <v>119.52</v>
      </c>
      <c r="G271" s="2"/>
      <c r="H271" s="8"/>
      <c r="I271" s="8"/>
      <c r="J271" s="8"/>
    </row>
    <row r="272" spans="1:10" ht="18.75">
      <c r="A272" s="14">
        <v>2</v>
      </c>
      <c r="B272" s="2" t="s">
        <v>13</v>
      </c>
      <c r="C272" s="5">
        <v>100</v>
      </c>
      <c r="D272" s="5">
        <v>200</v>
      </c>
      <c r="E272" s="5"/>
      <c r="F272" s="5"/>
      <c r="G272" s="2"/>
      <c r="H272" s="8"/>
      <c r="I272" s="8"/>
      <c r="J272" s="8"/>
    </row>
    <row r="273" spans="1:10" ht="18.75">
      <c r="A273" s="14">
        <v>3</v>
      </c>
      <c r="B273" s="2" t="s">
        <v>616</v>
      </c>
      <c r="C273" s="5">
        <v>100</v>
      </c>
      <c r="D273" s="5">
        <v>50</v>
      </c>
      <c r="E273" s="5">
        <v>13.78</v>
      </c>
      <c r="F273" s="5">
        <v>13.78</v>
      </c>
      <c r="G273" s="2"/>
      <c r="H273" s="8"/>
      <c r="I273" s="8"/>
      <c r="J273" s="8"/>
    </row>
    <row r="274" spans="1:10" ht="19.5" thickBot="1">
      <c r="A274" s="129"/>
      <c r="B274" s="127" t="s">
        <v>184</v>
      </c>
      <c r="C274" s="128">
        <f>SUM(C258:C273)</f>
        <v>500</v>
      </c>
      <c r="D274" s="128">
        <f>SUM(D258:D273)</f>
        <v>544.23</v>
      </c>
      <c r="E274" s="128">
        <f>SUM(E258:E273)</f>
        <v>308.01</v>
      </c>
      <c r="F274" s="128">
        <f>SUM(F258:F273)</f>
        <v>307.33</v>
      </c>
      <c r="G274" s="126"/>
      <c r="H274" s="132"/>
      <c r="I274" s="132"/>
      <c r="J274" s="126"/>
    </row>
    <row r="275" spans="1:10" ht="21.75" customHeight="1" thickTop="1">
      <c r="A275" s="95"/>
      <c r="B275" s="255" t="s">
        <v>566</v>
      </c>
      <c r="C275" s="110"/>
      <c r="D275" s="110"/>
      <c r="E275" s="110"/>
      <c r="F275" s="110"/>
      <c r="G275" s="111"/>
      <c r="H275" s="112"/>
      <c r="I275" s="112"/>
      <c r="J275" s="111"/>
    </row>
    <row r="276" spans="1:10" ht="37.5" customHeight="1">
      <c r="A276" s="8">
        <v>1</v>
      </c>
      <c r="B276" s="211" t="s">
        <v>304</v>
      </c>
      <c r="C276" s="194">
        <v>35</v>
      </c>
      <c r="D276" s="194">
        <v>35</v>
      </c>
      <c r="E276" s="194">
        <v>7.21</v>
      </c>
      <c r="F276" s="194">
        <v>7.19</v>
      </c>
      <c r="G276" s="193"/>
      <c r="H276" s="192"/>
      <c r="I276" s="192"/>
      <c r="J276" s="193"/>
    </row>
    <row r="277" spans="1:10" ht="35.25" customHeight="1">
      <c r="A277" s="37">
        <v>2</v>
      </c>
      <c r="B277" s="284" t="s">
        <v>119</v>
      </c>
      <c r="C277" s="285">
        <v>20</v>
      </c>
      <c r="D277" s="285">
        <v>20</v>
      </c>
      <c r="E277" s="285"/>
      <c r="F277" s="286"/>
      <c r="G277" s="287"/>
      <c r="H277" s="288"/>
      <c r="I277" s="288"/>
      <c r="J277" s="287"/>
    </row>
    <row r="278" spans="1:10" ht="18" customHeight="1">
      <c r="A278" s="37">
        <v>3</v>
      </c>
      <c r="B278" s="284" t="s">
        <v>742</v>
      </c>
      <c r="C278" s="285">
        <v>12</v>
      </c>
      <c r="D278" s="285">
        <v>12</v>
      </c>
      <c r="E278" s="285">
        <v>12</v>
      </c>
      <c r="F278" s="285">
        <v>12</v>
      </c>
      <c r="G278" s="287"/>
      <c r="H278" s="288"/>
      <c r="I278" s="288"/>
      <c r="J278" s="287"/>
    </row>
    <row r="279" spans="1:10" ht="21.75" customHeight="1" thickBot="1">
      <c r="A279" s="132"/>
      <c r="B279" s="134" t="s">
        <v>185</v>
      </c>
      <c r="C279" s="128">
        <f>SUM(C276:C278)</f>
        <v>67</v>
      </c>
      <c r="D279" s="128">
        <f>SUM(D276:D278)</f>
        <v>67</v>
      </c>
      <c r="E279" s="128">
        <f>SUM(E276:E278)</f>
        <v>19.21</v>
      </c>
      <c r="F279" s="128">
        <f>SUM(F276:F278)</f>
        <v>19.19</v>
      </c>
      <c r="G279" s="126"/>
      <c r="H279" s="132"/>
      <c r="I279" s="132"/>
      <c r="J279" s="126"/>
    </row>
    <row r="280" spans="1:10" ht="21.75" customHeight="1" thickTop="1">
      <c r="A280" s="119"/>
      <c r="B280" s="255" t="s">
        <v>217</v>
      </c>
      <c r="C280" s="116"/>
      <c r="D280" s="116"/>
      <c r="E280" s="116"/>
      <c r="F280" s="116"/>
      <c r="G280" s="113"/>
      <c r="H280" s="114"/>
      <c r="I280" s="115"/>
      <c r="J280" s="95"/>
    </row>
    <row r="281" spans="1:10" ht="20.25">
      <c r="A281" s="3" t="s">
        <v>447</v>
      </c>
      <c r="B281" s="361" t="s">
        <v>567</v>
      </c>
      <c r="C281" s="7"/>
      <c r="D281" s="7"/>
      <c r="E281" s="7"/>
      <c r="F281" s="7"/>
      <c r="G281" s="6"/>
      <c r="H281" s="34"/>
      <c r="I281" s="35"/>
      <c r="J281" s="8"/>
    </row>
    <row r="282" spans="1:10" ht="18.75">
      <c r="A282" s="14">
        <v>1</v>
      </c>
      <c r="B282" s="6" t="s">
        <v>40</v>
      </c>
      <c r="C282" s="5">
        <v>113.18</v>
      </c>
      <c r="D282" s="5">
        <v>113.18</v>
      </c>
      <c r="E282" s="5">
        <v>113.18</v>
      </c>
      <c r="F282" s="5">
        <v>92.75</v>
      </c>
      <c r="G282" s="6" t="s">
        <v>40</v>
      </c>
      <c r="H282" s="34"/>
      <c r="I282" s="8">
        <v>6</v>
      </c>
      <c r="J282" s="8">
        <v>5</v>
      </c>
    </row>
    <row r="283" spans="1:10" ht="18.75">
      <c r="A283" s="14">
        <v>2</v>
      </c>
      <c r="B283" s="6" t="s">
        <v>743</v>
      </c>
      <c r="C283" s="5">
        <v>300</v>
      </c>
      <c r="D283" s="5"/>
      <c r="E283" s="5"/>
      <c r="F283" s="5"/>
      <c r="G283" s="6"/>
      <c r="H283" s="8"/>
      <c r="I283" s="8"/>
      <c r="J283" s="8"/>
    </row>
    <row r="284" spans="1:10" ht="18.75">
      <c r="A284" s="14">
        <v>3</v>
      </c>
      <c r="B284" s="6" t="s">
        <v>744</v>
      </c>
      <c r="C284" s="5">
        <v>20</v>
      </c>
      <c r="D284" s="5">
        <v>0.01</v>
      </c>
      <c r="E284" s="5" t="s">
        <v>697</v>
      </c>
      <c r="F284" s="5"/>
      <c r="G284" s="6"/>
      <c r="H284" s="8"/>
      <c r="I284" s="8"/>
      <c r="J284" s="8"/>
    </row>
    <row r="285" spans="1:10" ht="18.75">
      <c r="A285" s="14">
        <v>4</v>
      </c>
      <c r="B285" s="6" t="s">
        <v>192</v>
      </c>
      <c r="C285" s="5">
        <v>30</v>
      </c>
      <c r="D285" s="5"/>
      <c r="E285" s="5"/>
      <c r="F285" s="5"/>
      <c r="G285" s="6"/>
      <c r="H285" s="8"/>
      <c r="I285" s="8"/>
      <c r="J285" s="8"/>
    </row>
    <row r="286" spans="1:10" ht="18.75">
      <c r="A286" s="14">
        <v>5</v>
      </c>
      <c r="B286" s="6" t="s">
        <v>839</v>
      </c>
      <c r="C286" s="5">
        <v>80</v>
      </c>
      <c r="D286" s="5">
        <v>14.06</v>
      </c>
      <c r="E286" s="5">
        <v>11.47</v>
      </c>
      <c r="F286" s="5"/>
      <c r="G286" s="6" t="s">
        <v>839</v>
      </c>
      <c r="H286" s="8"/>
      <c r="I286" s="8">
        <v>2</v>
      </c>
      <c r="J286" s="8"/>
    </row>
    <row r="287" spans="1:10" ht="18.75">
      <c r="A287" s="14">
        <v>6</v>
      </c>
      <c r="B287" s="6" t="s">
        <v>39</v>
      </c>
      <c r="C287" s="5">
        <v>121.13</v>
      </c>
      <c r="D287" s="5">
        <v>122.63</v>
      </c>
      <c r="E287" s="5">
        <v>122.63</v>
      </c>
      <c r="F287" s="5">
        <v>53.63</v>
      </c>
      <c r="G287" s="6" t="s">
        <v>891</v>
      </c>
      <c r="H287" s="8"/>
      <c r="I287" s="8">
        <v>1</v>
      </c>
      <c r="J287" s="8">
        <v>3</v>
      </c>
    </row>
    <row r="288" spans="1:10" ht="18.75">
      <c r="A288" s="14">
        <v>7</v>
      </c>
      <c r="B288" s="6" t="s">
        <v>840</v>
      </c>
      <c r="C288" s="5">
        <v>63.81</v>
      </c>
      <c r="D288" s="5">
        <v>10</v>
      </c>
      <c r="E288" s="5"/>
      <c r="F288" s="5"/>
      <c r="G288" s="6" t="s">
        <v>892</v>
      </c>
      <c r="H288" s="8"/>
      <c r="I288" s="8">
        <v>2</v>
      </c>
      <c r="J288" s="8">
        <v>0</v>
      </c>
    </row>
    <row r="289" spans="1:10" ht="18.75">
      <c r="A289" s="14">
        <v>8</v>
      </c>
      <c r="B289" s="6" t="s">
        <v>841</v>
      </c>
      <c r="C289" s="5">
        <v>425.61</v>
      </c>
      <c r="D289" s="5">
        <v>425.61</v>
      </c>
      <c r="E289" s="5">
        <v>424.5</v>
      </c>
      <c r="F289" s="5">
        <v>389.25</v>
      </c>
      <c r="G289" s="6"/>
      <c r="H289" s="8"/>
      <c r="I289" s="35"/>
      <c r="J289" s="35"/>
    </row>
    <row r="290" spans="1:10" ht="18.75">
      <c r="A290" s="14">
        <v>9</v>
      </c>
      <c r="B290" s="344" t="s">
        <v>23</v>
      </c>
      <c r="C290" s="5">
        <v>380</v>
      </c>
      <c r="D290" s="5">
        <v>100</v>
      </c>
      <c r="E290" s="5">
        <v>100</v>
      </c>
      <c r="F290" s="5">
        <v>92.91</v>
      </c>
      <c r="G290" s="6"/>
      <c r="H290" s="8"/>
      <c r="I290" s="35"/>
      <c r="J290" s="35"/>
    </row>
    <row r="291" spans="1:10" ht="37.5">
      <c r="A291" s="14">
        <v>10</v>
      </c>
      <c r="B291" s="6" t="s">
        <v>248</v>
      </c>
      <c r="C291" s="5">
        <v>570</v>
      </c>
      <c r="D291" s="5">
        <v>570</v>
      </c>
      <c r="E291" s="5">
        <v>570</v>
      </c>
      <c r="F291" s="5">
        <v>569.99</v>
      </c>
      <c r="G291" s="6"/>
      <c r="H291" s="34"/>
      <c r="I291" s="35"/>
      <c r="J291" s="8"/>
    </row>
    <row r="292" spans="1:10" ht="18.75">
      <c r="A292" s="14">
        <v>11</v>
      </c>
      <c r="B292" s="6" t="s">
        <v>745</v>
      </c>
      <c r="C292" s="5">
        <v>380</v>
      </c>
      <c r="D292" s="5">
        <v>380</v>
      </c>
      <c r="E292" s="5">
        <v>380</v>
      </c>
      <c r="F292" s="5">
        <v>380</v>
      </c>
      <c r="G292" s="6"/>
      <c r="H292" s="34"/>
      <c r="I292" s="35"/>
      <c r="J292" s="8"/>
    </row>
    <row r="293" spans="1:10" ht="18.75">
      <c r="A293" s="61"/>
      <c r="B293" s="3" t="s">
        <v>632</v>
      </c>
      <c r="C293" s="7">
        <f>SUM(C282:C292)</f>
        <v>2483.73</v>
      </c>
      <c r="D293" s="7">
        <f>SUM(D282:D292)</f>
        <v>1735.49</v>
      </c>
      <c r="E293" s="7">
        <f>SUM(E282:E292)</f>
        <v>1721.78</v>
      </c>
      <c r="F293" s="7">
        <f>SUM(F282:F292)</f>
        <v>1578.53</v>
      </c>
      <c r="G293" s="6"/>
      <c r="H293" s="34"/>
      <c r="I293" s="35"/>
      <c r="J293" s="8"/>
    </row>
    <row r="294" spans="1:10" ht="18.75">
      <c r="A294" s="3" t="s">
        <v>448</v>
      </c>
      <c r="B294" s="360" t="s">
        <v>568</v>
      </c>
      <c r="C294" s="7"/>
      <c r="D294" s="7"/>
      <c r="E294" s="7"/>
      <c r="F294" s="7"/>
      <c r="G294" s="6"/>
      <c r="H294" s="34"/>
      <c r="I294" s="35"/>
      <c r="J294" s="8"/>
    </row>
    <row r="295" spans="1:10" ht="18.75">
      <c r="A295" s="14">
        <v>1</v>
      </c>
      <c r="B295" s="2" t="s">
        <v>857</v>
      </c>
      <c r="C295" s="7"/>
      <c r="D295" s="5">
        <v>19.75</v>
      </c>
      <c r="E295" s="116"/>
      <c r="F295" s="7"/>
      <c r="G295" s="6"/>
      <c r="H295" s="34"/>
      <c r="I295" s="35"/>
      <c r="J295" s="8"/>
    </row>
    <row r="296" spans="1:10" ht="18.75" customHeight="1">
      <c r="A296" s="14">
        <v>2</v>
      </c>
      <c r="B296" s="2" t="s">
        <v>72</v>
      </c>
      <c r="C296" s="5">
        <v>30.75</v>
      </c>
      <c r="D296" s="5">
        <v>39.5</v>
      </c>
      <c r="E296" s="60">
        <v>39.5</v>
      </c>
      <c r="F296" s="5">
        <v>38.5</v>
      </c>
      <c r="G296" s="6"/>
      <c r="H296" s="6"/>
      <c r="I296" s="6"/>
      <c r="J296" s="6"/>
    </row>
    <row r="297" spans="1:10" ht="22.5" customHeight="1" thickBot="1">
      <c r="A297" s="171"/>
      <c r="B297" s="127" t="s">
        <v>306</v>
      </c>
      <c r="C297" s="128">
        <f>SUM(C295:C296)</f>
        <v>30.75</v>
      </c>
      <c r="D297" s="128">
        <f>SUM(D295:D296)</f>
        <v>59.25</v>
      </c>
      <c r="E297" s="128">
        <f>SUM(E295:E296)</f>
        <v>39.5</v>
      </c>
      <c r="F297" s="128">
        <f>SUM(F295:F296)</f>
        <v>38.5</v>
      </c>
      <c r="G297" s="161"/>
      <c r="H297" s="141"/>
      <c r="I297" s="172"/>
      <c r="J297" s="132"/>
    </row>
    <row r="298" spans="1:10" ht="19.5" thickTop="1">
      <c r="A298" s="3" t="s">
        <v>449</v>
      </c>
      <c r="B298" s="360" t="s">
        <v>569</v>
      </c>
      <c r="C298" s="5"/>
      <c r="D298" s="5"/>
      <c r="E298" s="5"/>
      <c r="F298" s="5"/>
      <c r="G298" s="2"/>
      <c r="H298" s="8"/>
      <c r="I298" s="35"/>
      <c r="J298" s="35"/>
    </row>
    <row r="299" spans="1:10" ht="22.5" customHeight="1">
      <c r="A299" s="3">
        <v>1</v>
      </c>
      <c r="B299" s="2" t="s">
        <v>445</v>
      </c>
      <c r="C299" s="5">
        <v>40</v>
      </c>
      <c r="D299" s="5">
        <v>86.72</v>
      </c>
      <c r="E299" s="5">
        <v>56.72</v>
      </c>
      <c r="F299" s="5">
        <v>56.72</v>
      </c>
      <c r="G299" s="526" t="s">
        <v>919</v>
      </c>
      <c r="H299" s="527"/>
      <c r="I299" s="527"/>
      <c r="J299" s="528"/>
    </row>
    <row r="300" spans="1:10" ht="18.75">
      <c r="A300" s="3">
        <v>2</v>
      </c>
      <c r="B300" s="2" t="s">
        <v>121</v>
      </c>
      <c r="C300" s="5">
        <v>65</v>
      </c>
      <c r="D300" s="5"/>
      <c r="E300" s="5"/>
      <c r="F300" s="5"/>
      <c r="G300" s="529"/>
      <c r="H300" s="530"/>
      <c r="I300" s="530"/>
      <c r="J300" s="531"/>
    </row>
    <row r="301" spans="1:10" ht="18.75">
      <c r="A301" s="3">
        <v>3</v>
      </c>
      <c r="B301" s="2" t="s">
        <v>120</v>
      </c>
      <c r="C301" s="5">
        <v>200</v>
      </c>
      <c r="D301" s="5"/>
      <c r="E301" s="5"/>
      <c r="F301" s="5"/>
      <c r="G301" s="2"/>
      <c r="H301" s="8"/>
      <c r="I301" s="35"/>
      <c r="J301" s="35"/>
    </row>
    <row r="302" spans="1:10" ht="18.75">
      <c r="A302" s="62"/>
      <c r="B302" s="3" t="s">
        <v>305</v>
      </c>
      <c r="C302" s="7">
        <f>SUM(C299:C301)</f>
        <v>305</v>
      </c>
      <c r="D302" s="7">
        <f>SUM(D299:D301)</f>
        <v>86.72</v>
      </c>
      <c r="E302" s="7">
        <f>SUM(E299:E301)</f>
        <v>56.72</v>
      </c>
      <c r="F302" s="7">
        <f>SUM(F299:F301)</f>
        <v>56.72</v>
      </c>
      <c r="G302" s="6"/>
      <c r="H302" s="34"/>
      <c r="I302" s="35"/>
      <c r="J302" s="8"/>
    </row>
    <row r="303" spans="1:10" ht="19.5" thickBot="1">
      <c r="A303" s="171"/>
      <c r="B303" s="127" t="s">
        <v>186</v>
      </c>
      <c r="C303" s="128">
        <f>C293+C297+C302</f>
        <v>2819.48</v>
      </c>
      <c r="D303" s="128">
        <f>D293+D297+D302</f>
        <v>1881.46</v>
      </c>
      <c r="E303" s="128">
        <f>E293+E297+E302</f>
        <v>1818</v>
      </c>
      <c r="F303" s="128">
        <f>F293+F297+F302</f>
        <v>1673.75</v>
      </c>
      <c r="G303" s="161"/>
      <c r="H303" s="141"/>
      <c r="I303" s="172"/>
      <c r="J303" s="132"/>
    </row>
    <row r="304" spans="1:10" ht="21" customHeight="1" thickTop="1">
      <c r="A304" s="97"/>
      <c r="B304" s="255" t="s">
        <v>142</v>
      </c>
      <c r="C304" s="99"/>
      <c r="D304" s="97"/>
      <c r="E304" s="99"/>
      <c r="F304" s="99"/>
      <c r="G304" s="97"/>
      <c r="H304" s="97"/>
      <c r="I304" s="97"/>
      <c r="J304" s="97"/>
    </row>
    <row r="305" spans="1:10" ht="18.75">
      <c r="A305" s="97">
        <v>1</v>
      </c>
      <c r="B305" s="187" t="s">
        <v>28</v>
      </c>
      <c r="C305" s="523">
        <v>2441.94</v>
      </c>
      <c r="D305" s="5">
        <v>300</v>
      </c>
      <c r="E305" s="121"/>
      <c r="F305" s="5">
        <v>94.75</v>
      </c>
      <c r="G305" s="97"/>
      <c r="H305" s="97"/>
      <c r="I305" s="97"/>
      <c r="J305" s="97"/>
    </row>
    <row r="306" spans="1:10" ht="18.75">
      <c r="A306" s="97">
        <v>2</v>
      </c>
      <c r="B306" s="28" t="s">
        <v>307</v>
      </c>
      <c r="C306" s="525"/>
      <c r="D306" s="5">
        <v>1300</v>
      </c>
      <c r="E306" s="5">
        <v>1219.54</v>
      </c>
      <c r="F306" s="5">
        <v>1972.87</v>
      </c>
      <c r="G306" s="28" t="s">
        <v>293</v>
      </c>
      <c r="H306" s="95" t="s">
        <v>294</v>
      </c>
      <c r="I306" s="96">
        <v>529</v>
      </c>
      <c r="J306" s="96">
        <v>295</v>
      </c>
    </row>
    <row r="307" spans="1:10" ht="18.75">
      <c r="A307" s="97">
        <v>3</v>
      </c>
      <c r="B307" s="81" t="s">
        <v>29</v>
      </c>
      <c r="C307" s="524"/>
      <c r="D307" s="5">
        <v>180</v>
      </c>
      <c r="E307" s="5">
        <v>140.21</v>
      </c>
      <c r="F307" s="5">
        <v>120.91</v>
      </c>
      <c r="G307" s="81"/>
      <c r="H307" s="40"/>
      <c r="I307" s="122"/>
      <c r="J307" s="122"/>
    </row>
    <row r="308" spans="1:10" ht="18.75">
      <c r="A308" s="99">
        <v>4</v>
      </c>
      <c r="B308" s="81" t="s">
        <v>817</v>
      </c>
      <c r="C308" s="59">
        <v>3150</v>
      </c>
      <c r="D308" s="55"/>
      <c r="E308" s="472"/>
      <c r="F308" s="55"/>
      <c r="G308" s="81"/>
      <c r="H308" s="40"/>
      <c r="I308" s="122"/>
      <c r="J308" s="122"/>
    </row>
    <row r="309" spans="1:10" ht="19.5" thickBot="1">
      <c r="A309" s="132"/>
      <c r="B309" s="134" t="s">
        <v>628</v>
      </c>
      <c r="C309" s="128">
        <f>SUM(C305:C308)</f>
        <v>5591.9400000000005</v>
      </c>
      <c r="D309" s="128">
        <f>SUM(D305:D308)</f>
        <v>1780</v>
      </c>
      <c r="E309" s="128">
        <f>SUM(E305:E308)</f>
        <v>1359.75</v>
      </c>
      <c r="F309" s="128">
        <f>SUM(F305:F308)</f>
        <v>2188.5299999999997</v>
      </c>
      <c r="G309" s="132"/>
      <c r="H309" s="132"/>
      <c r="I309" s="132"/>
      <c r="J309" s="132"/>
    </row>
    <row r="310" spans="1:10" ht="23.25" customHeight="1" thickTop="1">
      <c r="A310" s="112"/>
      <c r="B310" s="253" t="s">
        <v>570</v>
      </c>
      <c r="C310" s="110"/>
      <c r="D310" s="110"/>
      <c r="E310" s="110"/>
      <c r="F310" s="110"/>
      <c r="G310" s="112"/>
      <c r="H310" s="112"/>
      <c r="I310" s="112"/>
      <c r="J310" s="112"/>
    </row>
    <row r="311" spans="1:10" ht="19.5" customHeight="1">
      <c r="A311" s="192">
        <v>1</v>
      </c>
      <c r="B311" s="279" t="s">
        <v>471</v>
      </c>
      <c r="C311" s="194">
        <v>90</v>
      </c>
      <c r="D311" s="194">
        <v>18</v>
      </c>
      <c r="E311" s="148"/>
      <c r="F311" s="194"/>
      <c r="G311" s="192"/>
      <c r="H311" s="192"/>
      <c r="I311" s="192"/>
      <c r="J311" s="192"/>
    </row>
    <row r="312" spans="1:10" ht="18.75">
      <c r="A312" s="192">
        <v>2</v>
      </c>
      <c r="B312" s="279" t="s">
        <v>472</v>
      </c>
      <c r="C312" s="194">
        <v>1350</v>
      </c>
      <c r="D312" s="194">
        <v>250</v>
      </c>
      <c r="E312" s="194">
        <v>3.77</v>
      </c>
      <c r="F312" s="194">
        <v>3.77</v>
      </c>
      <c r="G312" s="192"/>
      <c r="H312" s="192"/>
      <c r="I312" s="192"/>
      <c r="J312" s="192"/>
    </row>
    <row r="313" spans="1:10" ht="18.75">
      <c r="A313" s="192">
        <v>3</v>
      </c>
      <c r="B313" s="279" t="s">
        <v>473</v>
      </c>
      <c r="C313" s="194">
        <v>4.14</v>
      </c>
      <c r="D313" s="194">
        <v>4.15</v>
      </c>
      <c r="E313" s="194"/>
      <c r="F313" s="194"/>
      <c r="G313" s="192"/>
      <c r="H313" s="192"/>
      <c r="I313" s="192"/>
      <c r="J313" s="192"/>
    </row>
    <row r="314" spans="1:10" ht="18.75">
      <c r="A314" s="192">
        <v>4</v>
      </c>
      <c r="B314" s="279" t="s">
        <v>772</v>
      </c>
      <c r="C314" s="194">
        <v>12.1986</v>
      </c>
      <c r="D314" s="194">
        <v>12.2</v>
      </c>
      <c r="E314" s="194">
        <v>10.92</v>
      </c>
      <c r="F314" s="194">
        <v>10.92</v>
      </c>
      <c r="G314" s="192"/>
      <c r="H314" s="192"/>
      <c r="I314" s="192"/>
      <c r="J314" s="192"/>
    </row>
    <row r="315" spans="1:10" ht="18.75">
      <c r="A315" s="192">
        <v>5</v>
      </c>
      <c r="B315" s="195" t="s">
        <v>474</v>
      </c>
      <c r="C315" s="194">
        <v>3870</v>
      </c>
      <c r="D315" s="194">
        <v>3186</v>
      </c>
      <c r="E315" s="194">
        <v>59.95</v>
      </c>
      <c r="F315" s="194"/>
      <c r="G315" s="192"/>
      <c r="H315" s="192"/>
      <c r="I315" s="192"/>
      <c r="J315" s="192"/>
    </row>
    <row r="316" spans="1:10" ht="18.75">
      <c r="A316" s="192">
        <v>6</v>
      </c>
      <c r="B316" s="195" t="s">
        <v>798</v>
      </c>
      <c r="C316" s="194">
        <v>1144.6092</v>
      </c>
      <c r="D316" s="194">
        <v>864.19</v>
      </c>
      <c r="E316" s="194">
        <v>864.19</v>
      </c>
      <c r="F316" s="194">
        <v>431.64</v>
      </c>
      <c r="G316" s="192"/>
      <c r="H316" s="192"/>
      <c r="I316" s="192"/>
      <c r="J316" s="192"/>
    </row>
    <row r="317" spans="1:10" ht="18.75">
      <c r="A317" s="192">
        <v>7</v>
      </c>
      <c r="B317" s="195" t="s">
        <v>707</v>
      </c>
      <c r="C317" s="194">
        <v>26.568</v>
      </c>
      <c r="D317" s="194">
        <v>26.57</v>
      </c>
      <c r="E317" s="194">
        <v>8.78</v>
      </c>
      <c r="F317" s="194"/>
      <c r="G317" s="192"/>
      <c r="H317" s="192"/>
      <c r="I317" s="192"/>
      <c r="J317" s="192"/>
    </row>
    <row r="318" spans="1:10" ht="18.75">
      <c r="A318" s="192">
        <v>8</v>
      </c>
      <c r="B318" s="195" t="s">
        <v>32</v>
      </c>
      <c r="C318" s="194">
        <v>2110.32</v>
      </c>
      <c r="D318" s="194">
        <v>2110.32</v>
      </c>
      <c r="E318" s="194">
        <v>586.25</v>
      </c>
      <c r="F318" s="194">
        <v>924.87</v>
      </c>
      <c r="G318" s="192"/>
      <c r="H318" s="192"/>
      <c r="I318" s="192"/>
      <c r="J318" s="192"/>
    </row>
    <row r="319" spans="1:10" ht="18.75">
      <c r="A319" s="192">
        <v>9</v>
      </c>
      <c r="B319" s="195" t="s">
        <v>708</v>
      </c>
      <c r="C319" s="194">
        <v>636.525</v>
      </c>
      <c r="D319" s="194">
        <v>287.61</v>
      </c>
      <c r="E319" s="194"/>
      <c r="F319" s="194"/>
      <c r="G319" s="192"/>
      <c r="H319" s="192"/>
      <c r="I319" s="192"/>
      <c r="J319" s="192"/>
    </row>
    <row r="320" spans="1:10" ht="18.75">
      <c r="A320" s="192">
        <v>10</v>
      </c>
      <c r="B320" s="432" t="s">
        <v>799</v>
      </c>
      <c r="C320" s="285">
        <v>883.8306</v>
      </c>
      <c r="D320" s="285">
        <v>434.73</v>
      </c>
      <c r="E320" s="285">
        <v>300.07</v>
      </c>
      <c r="F320" s="285">
        <v>45.7</v>
      </c>
      <c r="G320" s="288"/>
      <c r="H320" s="288"/>
      <c r="I320" s="288"/>
      <c r="J320" s="288"/>
    </row>
    <row r="321" spans="1:10" ht="19.5" thickBot="1">
      <c r="A321" s="134"/>
      <c r="B321" s="134" t="s">
        <v>187</v>
      </c>
      <c r="C321" s="506">
        <f>SUM(C311:C320)</f>
        <v>10128.1914</v>
      </c>
      <c r="D321" s="128">
        <f>SUM(D311:D320)</f>
        <v>7193.77</v>
      </c>
      <c r="E321" s="128">
        <f>SUM(E311:E320)</f>
        <v>1833.93</v>
      </c>
      <c r="F321" s="128">
        <f>SUM(F311:F320)</f>
        <v>1416.9</v>
      </c>
      <c r="G321" s="134"/>
      <c r="H321" s="134"/>
      <c r="I321" s="134"/>
      <c r="J321" s="134"/>
    </row>
    <row r="322" spans="1:10" ht="24.75" customHeight="1" thickTop="1">
      <c r="A322" s="11"/>
      <c r="B322" s="259" t="s">
        <v>571</v>
      </c>
      <c r="C322" s="4"/>
      <c r="D322" s="4"/>
      <c r="E322" s="4"/>
      <c r="F322" s="4"/>
      <c r="G322" s="4"/>
      <c r="H322" s="4"/>
      <c r="I322" s="4"/>
      <c r="J322" s="4"/>
    </row>
    <row r="323" spans="1:10" ht="18.75">
      <c r="A323" s="8">
        <v>1</v>
      </c>
      <c r="B323" s="4" t="s">
        <v>381</v>
      </c>
      <c r="C323" s="5">
        <v>8</v>
      </c>
      <c r="D323" s="5">
        <v>8</v>
      </c>
      <c r="E323" s="5">
        <v>8</v>
      </c>
      <c r="F323" s="5">
        <v>7.97</v>
      </c>
      <c r="G323" s="4" t="s">
        <v>382</v>
      </c>
      <c r="H323" s="8" t="s">
        <v>337</v>
      </c>
      <c r="I323" s="10">
        <v>285</v>
      </c>
      <c r="J323" s="10">
        <v>285</v>
      </c>
    </row>
    <row r="324" spans="1:10" ht="18.75">
      <c r="A324" s="8">
        <v>2</v>
      </c>
      <c r="B324" s="4" t="s">
        <v>249</v>
      </c>
      <c r="C324" s="5">
        <v>0.01</v>
      </c>
      <c r="D324" s="5">
        <v>0.01</v>
      </c>
      <c r="E324" s="5">
        <v>0.01</v>
      </c>
      <c r="F324" s="5"/>
      <c r="G324" s="4"/>
      <c r="H324" s="8"/>
      <c r="I324" s="10"/>
      <c r="J324" s="10"/>
    </row>
    <row r="325" spans="1:10" ht="19.5" thickBot="1">
      <c r="A325" s="141"/>
      <c r="B325" s="134" t="s">
        <v>156</v>
      </c>
      <c r="C325" s="128">
        <f>SUM(C323:C324)</f>
        <v>8.01</v>
      </c>
      <c r="D325" s="128">
        <f>SUM(D323:D324)</f>
        <v>8.01</v>
      </c>
      <c r="E325" s="128">
        <f>SUM(E323:E324)</f>
        <v>8.01</v>
      </c>
      <c r="F325" s="128">
        <f>SUM(F323:F324)</f>
        <v>7.97</v>
      </c>
      <c r="G325" s="126"/>
      <c r="H325" s="141"/>
      <c r="I325" s="136"/>
      <c r="J325" s="136"/>
    </row>
    <row r="326" spans="1:10" ht="22.5" customHeight="1" thickTop="1">
      <c r="A326" s="97"/>
      <c r="B326" s="255" t="s">
        <v>572</v>
      </c>
      <c r="C326" s="97"/>
      <c r="D326" s="97"/>
      <c r="E326" s="97"/>
      <c r="F326" s="97"/>
      <c r="G326" s="97"/>
      <c r="H326" s="97"/>
      <c r="I326" s="97"/>
      <c r="J326" s="97"/>
    </row>
    <row r="327" spans="1:10" ht="18.75">
      <c r="A327" s="63" t="s">
        <v>447</v>
      </c>
      <c r="B327" s="21" t="s">
        <v>521</v>
      </c>
      <c r="C327" s="10"/>
      <c r="D327" s="10"/>
      <c r="E327" s="10"/>
      <c r="F327" s="10"/>
      <c r="G327" s="29"/>
      <c r="H327" s="29"/>
      <c r="I327" s="29"/>
      <c r="J327" s="15"/>
    </row>
    <row r="328" spans="1:10" ht="18.75">
      <c r="A328" s="10">
        <v>1</v>
      </c>
      <c r="B328" s="6" t="s">
        <v>502</v>
      </c>
      <c r="C328" s="26"/>
      <c r="D328" s="5">
        <v>2013</v>
      </c>
      <c r="E328" s="5">
        <v>2263</v>
      </c>
      <c r="F328" s="5">
        <v>2262.99</v>
      </c>
      <c r="G328" s="29"/>
      <c r="H328" s="8" t="s">
        <v>337</v>
      </c>
      <c r="I328" s="29"/>
      <c r="J328" s="15">
        <v>35684</v>
      </c>
    </row>
    <row r="329" spans="1:10" ht="18.75">
      <c r="A329" s="10">
        <v>2</v>
      </c>
      <c r="B329" s="6" t="s">
        <v>503</v>
      </c>
      <c r="C329" s="26">
        <v>8.9</v>
      </c>
      <c r="D329" s="5">
        <v>17.8</v>
      </c>
      <c r="E329" s="5">
        <v>17.8</v>
      </c>
      <c r="F329" s="5">
        <v>17.49</v>
      </c>
      <c r="G329" s="29"/>
      <c r="H329" s="8" t="s">
        <v>337</v>
      </c>
      <c r="I329" s="29"/>
      <c r="J329" s="15">
        <v>1128</v>
      </c>
    </row>
    <row r="330" spans="1:10" ht="18.75">
      <c r="A330" s="10">
        <v>3</v>
      </c>
      <c r="B330" s="6" t="s">
        <v>462</v>
      </c>
      <c r="C330" s="26"/>
      <c r="D330" s="5">
        <v>10</v>
      </c>
      <c r="E330" s="5">
        <v>3</v>
      </c>
      <c r="F330" s="5">
        <v>2.61</v>
      </c>
      <c r="G330" s="29"/>
      <c r="H330" s="8" t="s">
        <v>337</v>
      </c>
      <c r="I330" s="29"/>
      <c r="J330" s="15">
        <v>17</v>
      </c>
    </row>
    <row r="331" spans="1:10" ht="18.75">
      <c r="A331" s="10">
        <v>4</v>
      </c>
      <c r="B331" s="2" t="s">
        <v>463</v>
      </c>
      <c r="C331" s="26">
        <v>3.69</v>
      </c>
      <c r="D331" s="5">
        <v>3.69</v>
      </c>
      <c r="E331" s="5">
        <v>3.69</v>
      </c>
      <c r="F331" s="5">
        <v>3.38</v>
      </c>
      <c r="G331" s="29"/>
      <c r="H331" s="8" t="s">
        <v>337</v>
      </c>
      <c r="I331" s="29"/>
      <c r="J331" s="15">
        <v>1068</v>
      </c>
    </row>
    <row r="332" spans="1:10" ht="18.75">
      <c r="A332" s="10">
        <v>5</v>
      </c>
      <c r="B332" s="6" t="s">
        <v>464</v>
      </c>
      <c r="C332" s="26">
        <v>1.76</v>
      </c>
      <c r="D332" s="5">
        <v>1.76</v>
      </c>
      <c r="E332" s="5">
        <v>1.76</v>
      </c>
      <c r="F332" s="5">
        <v>1.24</v>
      </c>
      <c r="G332" s="29"/>
      <c r="H332" s="8" t="s">
        <v>337</v>
      </c>
      <c r="I332" s="29"/>
      <c r="J332" s="15">
        <v>14</v>
      </c>
    </row>
    <row r="333" spans="1:10" ht="18.75">
      <c r="A333" s="10">
        <v>6</v>
      </c>
      <c r="B333" s="6" t="s">
        <v>709</v>
      </c>
      <c r="C333" s="26">
        <v>75</v>
      </c>
      <c r="D333" s="5">
        <v>56.3</v>
      </c>
      <c r="E333" s="5">
        <v>44.3</v>
      </c>
      <c r="F333" s="5">
        <v>30.74</v>
      </c>
      <c r="G333" s="6"/>
      <c r="H333" s="8" t="s">
        <v>337</v>
      </c>
      <c r="I333" s="29"/>
      <c r="J333" s="15">
        <v>120</v>
      </c>
    </row>
    <row r="334" spans="1:10" ht="37.5">
      <c r="A334" s="10">
        <v>7</v>
      </c>
      <c r="B334" s="6" t="s">
        <v>773</v>
      </c>
      <c r="C334" s="26">
        <v>50</v>
      </c>
      <c r="D334" s="5">
        <v>30</v>
      </c>
      <c r="E334" s="5">
        <v>30</v>
      </c>
      <c r="F334" s="5">
        <v>10.89</v>
      </c>
      <c r="G334" s="29"/>
      <c r="H334" s="8" t="s">
        <v>337</v>
      </c>
      <c r="I334" s="29"/>
      <c r="J334" s="15">
        <v>40</v>
      </c>
    </row>
    <row r="335" spans="1:10" ht="23.25" customHeight="1">
      <c r="A335" s="10">
        <v>8</v>
      </c>
      <c r="B335" s="6" t="s">
        <v>330</v>
      </c>
      <c r="C335" s="26">
        <v>48.87</v>
      </c>
      <c r="D335" s="5">
        <v>48.87</v>
      </c>
      <c r="E335" s="5">
        <v>98.67</v>
      </c>
      <c r="F335" s="5">
        <v>69.66</v>
      </c>
      <c r="G335" s="29"/>
      <c r="H335" s="8" t="s">
        <v>337</v>
      </c>
      <c r="I335" s="29"/>
      <c r="J335" s="15">
        <v>12</v>
      </c>
    </row>
    <row r="336" spans="1:10" ht="36.75" customHeight="1">
      <c r="A336" s="10">
        <v>9</v>
      </c>
      <c r="B336" s="6" t="s">
        <v>323</v>
      </c>
      <c r="C336" s="26">
        <v>1000</v>
      </c>
      <c r="D336" s="5">
        <v>1000</v>
      </c>
      <c r="E336" s="5">
        <v>744</v>
      </c>
      <c r="F336" s="5">
        <v>726</v>
      </c>
      <c r="G336" s="29"/>
      <c r="H336" s="8" t="s">
        <v>337</v>
      </c>
      <c r="I336" s="29"/>
      <c r="J336" s="15">
        <v>2904</v>
      </c>
    </row>
    <row r="337" spans="1:10" ht="21" customHeight="1">
      <c r="A337" s="10">
        <v>10</v>
      </c>
      <c r="B337" s="6" t="s">
        <v>324</v>
      </c>
      <c r="C337" s="26">
        <v>2650</v>
      </c>
      <c r="D337" s="5">
        <v>2500</v>
      </c>
      <c r="E337" s="5">
        <v>2500</v>
      </c>
      <c r="F337" s="5">
        <v>2499.99</v>
      </c>
      <c r="G337" s="29"/>
      <c r="H337" s="8" t="s">
        <v>337</v>
      </c>
      <c r="I337" s="29"/>
      <c r="J337" s="15">
        <v>300015</v>
      </c>
    </row>
    <row r="338" spans="1:10" ht="21" customHeight="1">
      <c r="A338" s="10">
        <v>11</v>
      </c>
      <c r="B338" s="4" t="s">
        <v>774</v>
      </c>
      <c r="C338" s="26">
        <v>54.28</v>
      </c>
      <c r="D338" s="5">
        <v>54.28</v>
      </c>
      <c r="E338" s="5">
        <v>54.28</v>
      </c>
      <c r="F338" s="5">
        <v>54.28</v>
      </c>
      <c r="G338" s="29"/>
      <c r="H338" s="8" t="s">
        <v>337</v>
      </c>
      <c r="I338" s="29"/>
      <c r="J338" s="15">
        <v>12</v>
      </c>
    </row>
    <row r="339" spans="1:10" ht="21" customHeight="1">
      <c r="A339" s="10">
        <v>12</v>
      </c>
      <c r="B339" s="4" t="s">
        <v>775</v>
      </c>
      <c r="C339" s="26">
        <v>4.85</v>
      </c>
      <c r="D339" s="5">
        <v>4.85</v>
      </c>
      <c r="E339" s="5">
        <v>4.85</v>
      </c>
      <c r="F339" s="5">
        <v>4.85</v>
      </c>
      <c r="G339" s="29"/>
      <c r="H339" s="8" t="s">
        <v>337</v>
      </c>
      <c r="I339" s="29"/>
      <c r="J339" s="15">
        <v>4</v>
      </c>
    </row>
    <row r="340" spans="1:10" ht="21" customHeight="1">
      <c r="A340" s="10">
        <v>13</v>
      </c>
      <c r="B340" s="4" t="s">
        <v>776</v>
      </c>
      <c r="C340" s="26">
        <v>55</v>
      </c>
      <c r="D340" s="5">
        <v>55</v>
      </c>
      <c r="E340" s="5">
        <v>55</v>
      </c>
      <c r="F340" s="5">
        <v>55</v>
      </c>
      <c r="G340" s="29"/>
      <c r="H340" s="8" t="s">
        <v>337</v>
      </c>
      <c r="I340" s="29"/>
      <c r="J340" s="15">
        <v>2</v>
      </c>
    </row>
    <row r="341" spans="1:10" ht="18.75">
      <c r="A341" s="10">
        <v>14</v>
      </c>
      <c r="B341" s="6" t="s">
        <v>325</v>
      </c>
      <c r="C341" s="26"/>
      <c r="D341" s="5">
        <v>400</v>
      </c>
      <c r="E341" s="5">
        <v>400</v>
      </c>
      <c r="F341" s="5">
        <v>400</v>
      </c>
      <c r="G341" s="29"/>
      <c r="H341" s="8" t="s">
        <v>337</v>
      </c>
      <c r="I341" s="29"/>
      <c r="J341" s="15">
        <v>1959</v>
      </c>
    </row>
    <row r="342" spans="1:10" ht="37.5">
      <c r="A342" s="10">
        <v>15</v>
      </c>
      <c r="B342" s="6" t="s">
        <v>250</v>
      </c>
      <c r="C342" s="26"/>
      <c r="D342" s="5">
        <v>0.03</v>
      </c>
      <c r="E342" s="10"/>
      <c r="F342" s="10"/>
      <c r="G342" s="29"/>
      <c r="H342" s="29"/>
      <c r="I342" s="29"/>
      <c r="J342" s="15"/>
    </row>
    <row r="343" spans="1:10" ht="18.75">
      <c r="A343" s="10">
        <v>16</v>
      </c>
      <c r="B343" s="6" t="s">
        <v>710</v>
      </c>
      <c r="C343" s="26"/>
      <c r="D343" s="5">
        <v>0.03</v>
      </c>
      <c r="E343" s="10"/>
      <c r="F343" s="10"/>
      <c r="G343" s="29"/>
      <c r="H343" s="29"/>
      <c r="I343" s="29"/>
      <c r="J343" s="15"/>
    </row>
    <row r="344" spans="1:10" ht="18.75">
      <c r="A344" s="10">
        <v>17</v>
      </c>
      <c r="B344" s="6" t="s">
        <v>603</v>
      </c>
      <c r="C344" s="26">
        <v>10</v>
      </c>
      <c r="D344" s="5">
        <v>10</v>
      </c>
      <c r="E344" s="5"/>
      <c r="F344" s="5"/>
      <c r="G344" s="29"/>
      <c r="H344" s="29"/>
      <c r="I344" s="29"/>
      <c r="J344" s="15"/>
    </row>
    <row r="345" spans="1:10" ht="18.75">
      <c r="A345" s="10">
        <v>18</v>
      </c>
      <c r="B345" s="6" t="s">
        <v>747</v>
      </c>
      <c r="C345" s="26">
        <v>10</v>
      </c>
      <c r="D345" s="5">
        <v>10</v>
      </c>
      <c r="E345" s="5">
        <v>10</v>
      </c>
      <c r="F345" s="5">
        <v>10</v>
      </c>
      <c r="G345" s="29"/>
      <c r="H345" s="29"/>
      <c r="I345" s="29"/>
      <c r="J345" s="15"/>
    </row>
    <row r="346" spans="1:10" ht="37.5">
      <c r="A346" s="10">
        <v>19</v>
      </c>
      <c r="B346" s="6" t="s">
        <v>639</v>
      </c>
      <c r="C346" s="26">
        <v>22.5</v>
      </c>
      <c r="D346" s="5">
        <v>45</v>
      </c>
      <c r="E346" s="5">
        <v>22.5</v>
      </c>
      <c r="F346" s="5">
        <v>11.83</v>
      </c>
      <c r="G346" s="29"/>
      <c r="H346" s="29"/>
      <c r="I346" s="29"/>
      <c r="J346" s="15">
        <v>74</v>
      </c>
    </row>
    <row r="347" spans="1:10" ht="18.75">
      <c r="A347" s="10">
        <v>20</v>
      </c>
      <c r="B347" s="6" t="s">
        <v>640</v>
      </c>
      <c r="C347" s="26">
        <v>20</v>
      </c>
      <c r="D347" s="5">
        <v>20</v>
      </c>
      <c r="E347" s="5">
        <v>20</v>
      </c>
      <c r="F347" s="5">
        <v>20</v>
      </c>
      <c r="G347" s="29"/>
      <c r="H347" s="29"/>
      <c r="I347" s="29"/>
      <c r="J347" s="15"/>
    </row>
    <row r="348" spans="1:10" ht="37.5">
      <c r="A348" s="10">
        <v>21</v>
      </c>
      <c r="B348" s="6" t="s">
        <v>654</v>
      </c>
      <c r="C348" s="26"/>
      <c r="D348" s="5">
        <v>0.01</v>
      </c>
      <c r="E348" s="5"/>
      <c r="F348" s="5"/>
      <c r="G348" s="29"/>
      <c r="H348" s="29"/>
      <c r="I348" s="29"/>
      <c r="J348" s="15"/>
    </row>
    <row r="349" spans="1:10" ht="18.75">
      <c r="A349" s="10">
        <v>22</v>
      </c>
      <c r="B349" s="6" t="s">
        <v>777</v>
      </c>
      <c r="C349" s="26">
        <v>1000</v>
      </c>
      <c r="D349" s="5">
        <v>500</v>
      </c>
      <c r="E349" s="5">
        <v>500</v>
      </c>
      <c r="F349" s="5">
        <v>499.51</v>
      </c>
      <c r="G349" s="29"/>
      <c r="H349" s="29"/>
      <c r="I349" s="29"/>
      <c r="J349" s="15">
        <v>1605</v>
      </c>
    </row>
    <row r="350" spans="1:10" ht="37.5">
      <c r="A350" s="10">
        <v>23</v>
      </c>
      <c r="B350" s="6" t="s">
        <v>326</v>
      </c>
      <c r="C350" s="26">
        <v>407.1</v>
      </c>
      <c r="D350" s="5">
        <v>407.1</v>
      </c>
      <c r="E350" s="5">
        <v>407.1</v>
      </c>
      <c r="F350" s="5">
        <v>361.76</v>
      </c>
      <c r="G350" s="29"/>
      <c r="H350" s="29"/>
      <c r="I350" s="29"/>
      <c r="J350" s="15">
        <v>5002</v>
      </c>
    </row>
    <row r="351" spans="1:10" ht="18.75">
      <c r="A351" s="10">
        <v>24</v>
      </c>
      <c r="B351" s="6" t="s">
        <v>465</v>
      </c>
      <c r="C351" s="26">
        <v>51</v>
      </c>
      <c r="D351" s="5">
        <v>51</v>
      </c>
      <c r="E351" s="5"/>
      <c r="F351" s="5"/>
      <c r="G351" s="29"/>
      <c r="H351" s="29"/>
      <c r="I351" s="29"/>
      <c r="J351" s="15"/>
    </row>
    <row r="352" spans="1:10" ht="18.75">
      <c r="A352" s="10">
        <v>25</v>
      </c>
      <c r="B352" s="6" t="s">
        <v>80</v>
      </c>
      <c r="C352" s="26"/>
      <c r="D352" s="5">
        <v>100</v>
      </c>
      <c r="E352" s="5"/>
      <c r="F352" s="5"/>
      <c r="G352" s="29"/>
      <c r="H352" s="29"/>
      <c r="I352" s="29"/>
      <c r="J352" s="15"/>
    </row>
    <row r="353" spans="1:10" ht="18.75">
      <c r="A353" s="10">
        <v>26</v>
      </c>
      <c r="B353" s="6" t="s">
        <v>81</v>
      </c>
      <c r="C353" s="26">
        <v>50</v>
      </c>
      <c r="D353" s="5">
        <v>50</v>
      </c>
      <c r="E353" s="5">
        <v>29.4</v>
      </c>
      <c r="F353" s="5">
        <v>29.4</v>
      </c>
      <c r="G353" s="29"/>
      <c r="H353" s="29"/>
      <c r="I353" s="29"/>
      <c r="J353" s="15"/>
    </row>
    <row r="354" spans="1:10" ht="18.75">
      <c r="A354" s="10">
        <v>27</v>
      </c>
      <c r="B354" s="6" t="s">
        <v>466</v>
      </c>
      <c r="C354" s="26">
        <v>100</v>
      </c>
      <c r="D354" s="5">
        <v>50</v>
      </c>
      <c r="E354" s="5">
        <v>50</v>
      </c>
      <c r="F354" s="5">
        <v>50</v>
      </c>
      <c r="G354" s="29"/>
      <c r="H354" s="29"/>
      <c r="I354" s="29"/>
      <c r="J354" s="15">
        <v>1</v>
      </c>
    </row>
    <row r="355" spans="1:10" ht="18.75">
      <c r="A355" s="10">
        <v>28</v>
      </c>
      <c r="B355" s="6" t="s">
        <v>467</v>
      </c>
      <c r="C355" s="26">
        <v>100</v>
      </c>
      <c r="D355" s="5">
        <v>50</v>
      </c>
      <c r="E355" s="5">
        <v>6.41</v>
      </c>
      <c r="F355" s="5">
        <v>6.41</v>
      </c>
      <c r="G355" s="29"/>
      <c r="H355" s="29"/>
      <c r="I355" s="29"/>
      <c r="J355" s="15"/>
    </row>
    <row r="356" spans="1:10" ht="37.5">
      <c r="A356" s="10">
        <v>29</v>
      </c>
      <c r="B356" s="6" t="s">
        <v>232</v>
      </c>
      <c r="C356" s="26">
        <v>500</v>
      </c>
      <c r="D356" s="5">
        <v>500</v>
      </c>
      <c r="E356" s="5">
        <v>500</v>
      </c>
      <c r="F356" s="5">
        <v>500</v>
      </c>
      <c r="G356" s="29"/>
      <c r="H356" s="29"/>
      <c r="I356" s="29"/>
      <c r="J356" s="15"/>
    </row>
    <row r="357" spans="1:10" ht="18.75">
      <c r="A357" s="10">
        <v>30</v>
      </c>
      <c r="B357" s="6" t="s">
        <v>82</v>
      </c>
      <c r="C357" s="26">
        <v>200</v>
      </c>
      <c r="D357" s="5">
        <v>200</v>
      </c>
      <c r="E357" s="5">
        <v>200</v>
      </c>
      <c r="F357" s="5">
        <v>200</v>
      </c>
      <c r="G357" s="29"/>
      <c r="H357" s="29"/>
      <c r="I357" s="29"/>
      <c r="J357" s="15"/>
    </row>
    <row r="358" spans="1:10" ht="37.5">
      <c r="A358" s="10">
        <v>31</v>
      </c>
      <c r="B358" s="6" t="s">
        <v>858</v>
      </c>
      <c r="C358" s="26"/>
      <c r="D358" s="5">
        <v>50</v>
      </c>
      <c r="E358" s="5"/>
      <c r="F358" s="5"/>
      <c r="G358" s="29"/>
      <c r="H358" s="29"/>
      <c r="I358" s="29"/>
      <c r="J358" s="15"/>
    </row>
    <row r="359" spans="1:10" ht="18.75">
      <c r="A359" s="10">
        <v>32</v>
      </c>
      <c r="B359" s="6" t="s">
        <v>748</v>
      </c>
      <c r="C359" s="26">
        <v>0.03</v>
      </c>
      <c r="D359" s="5"/>
      <c r="E359" s="5"/>
      <c r="F359" s="5"/>
      <c r="G359" s="29"/>
      <c r="H359" s="29"/>
      <c r="I359" s="29"/>
      <c r="J359" s="15"/>
    </row>
    <row r="360" spans="1:10" ht="19.5" thickBot="1">
      <c r="A360" s="136"/>
      <c r="B360" s="155" t="s">
        <v>522</v>
      </c>
      <c r="C360" s="137">
        <f>SUM(C328:C359)</f>
        <v>6422.9800000000005</v>
      </c>
      <c r="D360" s="137">
        <f>SUM(D328:D359)</f>
        <v>8238.720000000001</v>
      </c>
      <c r="E360" s="137">
        <f>SUM(E328:E359)</f>
        <v>7965.760000000001</v>
      </c>
      <c r="F360" s="137">
        <f>SUM(F328:F359)</f>
        <v>7828.029999999999</v>
      </c>
      <c r="G360" s="137"/>
      <c r="H360" s="137"/>
      <c r="I360" s="137"/>
      <c r="J360" s="338"/>
    </row>
    <row r="361" spans="1:10" ht="19.5" thickTop="1">
      <c r="A361" s="154" t="s">
        <v>448</v>
      </c>
      <c r="B361" s="120" t="s">
        <v>525</v>
      </c>
      <c r="C361" s="77"/>
      <c r="D361" s="96"/>
      <c r="E361" s="96"/>
      <c r="F361" s="96"/>
      <c r="G361" s="106"/>
      <c r="H361" s="106"/>
      <c r="I361" s="106"/>
      <c r="J361" s="97"/>
    </row>
    <row r="362" spans="1:10" ht="18.75">
      <c r="A362" s="10">
        <v>1</v>
      </c>
      <c r="B362" s="6" t="s">
        <v>526</v>
      </c>
      <c r="C362" s="26">
        <v>500</v>
      </c>
      <c r="D362" s="5">
        <v>516.83</v>
      </c>
      <c r="E362" s="5">
        <v>516.83</v>
      </c>
      <c r="F362" s="5">
        <v>516.62</v>
      </c>
      <c r="G362" s="29"/>
      <c r="H362" s="8" t="s">
        <v>337</v>
      </c>
      <c r="I362" s="29"/>
      <c r="J362" s="10">
        <v>8732</v>
      </c>
    </row>
    <row r="363" spans="1:10" ht="18.75">
      <c r="A363" s="10">
        <v>2</v>
      </c>
      <c r="B363" s="6" t="s">
        <v>527</v>
      </c>
      <c r="C363" s="26">
        <v>1.21</v>
      </c>
      <c r="D363" s="5">
        <v>1.21</v>
      </c>
      <c r="E363" s="5">
        <v>1.21</v>
      </c>
      <c r="F363" s="10">
        <v>0.31</v>
      </c>
      <c r="G363" s="29"/>
      <c r="H363" s="8" t="s">
        <v>337</v>
      </c>
      <c r="I363" s="29"/>
      <c r="J363" s="15">
        <v>3</v>
      </c>
    </row>
    <row r="364" spans="1:10" ht="19.5" thickBot="1">
      <c r="A364" s="136"/>
      <c r="B364" s="127" t="s">
        <v>629</v>
      </c>
      <c r="C364" s="137">
        <f>SUM(C362:C363)</f>
        <v>501.21</v>
      </c>
      <c r="D364" s="137">
        <f>SUM(D362:D363)</f>
        <v>518.0400000000001</v>
      </c>
      <c r="E364" s="137">
        <f>SUM(E362:E363)</f>
        <v>518.0400000000001</v>
      </c>
      <c r="F364" s="137">
        <f>SUM(F362:F363)</f>
        <v>516.93</v>
      </c>
      <c r="G364" s="161"/>
      <c r="H364" s="161"/>
      <c r="I364" s="175"/>
      <c r="J364" s="173"/>
    </row>
    <row r="365" spans="1:10" ht="19.5" thickTop="1">
      <c r="A365" s="154" t="s">
        <v>449</v>
      </c>
      <c r="B365" s="124" t="s">
        <v>529</v>
      </c>
      <c r="C365" s="158"/>
      <c r="D365" s="60"/>
      <c r="E365" s="60"/>
      <c r="F365" s="60"/>
      <c r="G365" s="113"/>
      <c r="H365" s="113"/>
      <c r="I365" s="174"/>
      <c r="J365" s="97"/>
    </row>
    <row r="366" spans="1:10" ht="18.75">
      <c r="A366" s="10">
        <v>1</v>
      </c>
      <c r="B366" s="6" t="s">
        <v>532</v>
      </c>
      <c r="C366" s="26">
        <v>2.2</v>
      </c>
      <c r="D366" s="5">
        <v>0.01</v>
      </c>
      <c r="E366" s="5"/>
      <c r="F366" s="5"/>
      <c r="G366" s="6"/>
      <c r="H366" s="8" t="s">
        <v>337</v>
      </c>
      <c r="I366" s="67"/>
      <c r="J366" s="10"/>
    </row>
    <row r="367" spans="1:10" ht="18.75">
      <c r="A367" s="10">
        <v>2</v>
      </c>
      <c r="B367" s="6" t="s">
        <v>530</v>
      </c>
      <c r="C367" s="26">
        <v>2.5</v>
      </c>
      <c r="D367" s="5">
        <v>2.5</v>
      </c>
      <c r="E367" s="5">
        <v>2.5</v>
      </c>
      <c r="F367" s="5">
        <v>2.03</v>
      </c>
      <c r="G367" s="6"/>
      <c r="H367" s="8" t="s">
        <v>337</v>
      </c>
      <c r="I367" s="6"/>
      <c r="J367" s="9">
        <v>56</v>
      </c>
    </row>
    <row r="368" spans="1:10" ht="18.75">
      <c r="A368" s="10">
        <v>3</v>
      </c>
      <c r="B368" s="6" t="s">
        <v>531</v>
      </c>
      <c r="C368" s="26">
        <v>450</v>
      </c>
      <c r="D368" s="5">
        <v>613.66</v>
      </c>
      <c r="E368" s="5">
        <v>613.66</v>
      </c>
      <c r="F368" s="5">
        <v>613.6</v>
      </c>
      <c r="G368" s="6"/>
      <c r="H368" s="8" t="s">
        <v>337</v>
      </c>
      <c r="I368" s="6"/>
      <c r="J368" s="10">
        <v>8298</v>
      </c>
    </row>
    <row r="369" spans="1:10" ht="19.5" thickBot="1">
      <c r="A369" s="136"/>
      <c r="B369" s="127" t="s">
        <v>630</v>
      </c>
      <c r="C369" s="137">
        <f>SUM(C366:C368)</f>
        <v>454.7</v>
      </c>
      <c r="D369" s="137">
        <f>SUM(D366:D368)</f>
        <v>616.17</v>
      </c>
      <c r="E369" s="137">
        <f>SUM(E366:E368)</f>
        <v>616.16</v>
      </c>
      <c r="F369" s="137">
        <f>SUM(F366:F368)</f>
        <v>615.63</v>
      </c>
      <c r="G369" s="161"/>
      <c r="H369" s="161"/>
      <c r="I369" s="175"/>
      <c r="J369" s="173"/>
    </row>
    <row r="370" spans="1:10" ht="19.5" thickTop="1">
      <c r="A370" s="154" t="s">
        <v>450</v>
      </c>
      <c r="B370" s="120" t="s">
        <v>227</v>
      </c>
      <c r="C370" s="158"/>
      <c r="D370" s="60"/>
      <c r="E370" s="60"/>
      <c r="F370" s="60"/>
      <c r="G370" s="113"/>
      <c r="H370" s="113"/>
      <c r="I370" s="174"/>
      <c r="J370" s="97"/>
    </row>
    <row r="371" spans="1:10" ht="18.75">
      <c r="A371" s="10">
        <v>1</v>
      </c>
      <c r="B371" s="6" t="s">
        <v>534</v>
      </c>
      <c r="C371" s="26">
        <v>1725</v>
      </c>
      <c r="D371" s="70">
        <v>3020</v>
      </c>
      <c r="E371" s="70">
        <v>3012.5</v>
      </c>
      <c r="F371" s="70">
        <v>3011.46</v>
      </c>
      <c r="G371" s="6"/>
      <c r="H371" s="6"/>
      <c r="I371" s="68"/>
      <c r="J371" s="10">
        <v>20585</v>
      </c>
    </row>
    <row r="372" spans="1:10" ht="18.75">
      <c r="A372" s="10">
        <v>2</v>
      </c>
      <c r="B372" s="2" t="s">
        <v>535</v>
      </c>
      <c r="C372" s="26">
        <v>1750</v>
      </c>
      <c r="D372" s="70">
        <v>1650</v>
      </c>
      <c r="E372" s="70">
        <v>1650</v>
      </c>
      <c r="F372" s="70">
        <v>1624.46</v>
      </c>
      <c r="G372" s="6"/>
      <c r="H372" s="69"/>
      <c r="I372" s="64"/>
      <c r="J372" s="10">
        <v>61638</v>
      </c>
    </row>
    <row r="373" spans="1:10" ht="18.75">
      <c r="A373" s="10">
        <v>3</v>
      </c>
      <c r="B373" s="6" t="s">
        <v>468</v>
      </c>
      <c r="C373" s="26">
        <v>180</v>
      </c>
      <c r="D373" s="70">
        <v>10</v>
      </c>
      <c r="E373" s="70">
        <v>10</v>
      </c>
      <c r="F373" s="70">
        <v>10</v>
      </c>
      <c r="G373" s="6"/>
      <c r="H373" s="69"/>
      <c r="I373" s="64"/>
      <c r="J373" s="10"/>
    </row>
    <row r="374" spans="1:10" ht="19.5" thickBot="1">
      <c r="A374" s="136"/>
      <c r="B374" s="127" t="s">
        <v>230</v>
      </c>
      <c r="C374" s="137">
        <f>SUM(C371:C373)</f>
        <v>3655</v>
      </c>
      <c r="D374" s="137">
        <f>SUM(D371:D373)</f>
        <v>4680</v>
      </c>
      <c r="E374" s="137">
        <f>SUM(E371:E373)</f>
        <v>4672.5</v>
      </c>
      <c r="F374" s="137">
        <f>SUM(F371:F373)</f>
        <v>4645.92</v>
      </c>
      <c r="G374" s="161"/>
      <c r="H374" s="176"/>
      <c r="I374" s="147"/>
      <c r="J374" s="173"/>
    </row>
    <row r="375" spans="1:10" ht="20.25" thickBot="1" thickTop="1">
      <c r="A375" s="280"/>
      <c r="B375" s="281" t="s">
        <v>231</v>
      </c>
      <c r="C375" s="282">
        <f>C360+C364+C369+C374</f>
        <v>11033.89</v>
      </c>
      <c r="D375" s="282">
        <f>D360+D364+D369+D374</f>
        <v>14052.930000000002</v>
      </c>
      <c r="E375" s="282">
        <f>E360+E364+E369+E374</f>
        <v>13772.460000000001</v>
      </c>
      <c r="F375" s="282">
        <f>F360+F364+F369+F374</f>
        <v>13606.509999999998</v>
      </c>
      <c r="G375" s="177"/>
      <c r="H375" s="178"/>
      <c r="I375" s="179"/>
      <c r="J375" s="180"/>
    </row>
    <row r="376" spans="1:10" ht="23.25" customHeight="1" thickTop="1">
      <c r="A376" s="34"/>
      <c r="B376" s="241" t="s">
        <v>573</v>
      </c>
      <c r="C376" s="10"/>
      <c r="D376" s="10"/>
      <c r="E376" s="10"/>
      <c r="F376" s="10"/>
      <c r="G376" s="6" t="s">
        <v>602</v>
      </c>
      <c r="H376" s="8" t="s">
        <v>337</v>
      </c>
      <c r="I376" s="549">
        <v>898</v>
      </c>
      <c r="J376" s="10">
        <v>886</v>
      </c>
    </row>
    <row r="377" spans="1:10" ht="23.25" customHeight="1">
      <c r="A377" s="34"/>
      <c r="B377" s="332" t="s">
        <v>520</v>
      </c>
      <c r="C377" s="10"/>
      <c r="D377" s="10"/>
      <c r="E377" s="10"/>
      <c r="F377" s="10"/>
      <c r="G377" s="6" t="s">
        <v>67</v>
      </c>
      <c r="H377" s="8" t="s">
        <v>337</v>
      </c>
      <c r="I377" s="550"/>
      <c r="J377" s="10">
        <v>154</v>
      </c>
    </row>
    <row r="378" spans="1:10" ht="56.25" customHeight="1">
      <c r="A378" s="25">
        <v>1</v>
      </c>
      <c r="B378" s="6" t="s">
        <v>791</v>
      </c>
      <c r="C378" s="5">
        <v>2566.32</v>
      </c>
      <c r="D378" s="5">
        <v>200</v>
      </c>
      <c r="E378" s="5">
        <v>200</v>
      </c>
      <c r="F378" s="5">
        <v>161.43</v>
      </c>
      <c r="G378" s="6" t="s">
        <v>310</v>
      </c>
      <c r="H378" s="8" t="s">
        <v>337</v>
      </c>
      <c r="I378" s="10">
        <v>17960</v>
      </c>
      <c r="J378" s="10">
        <v>13727</v>
      </c>
    </row>
    <row r="379" spans="1:10" ht="18.75">
      <c r="A379" s="25">
        <v>2</v>
      </c>
      <c r="B379" s="6" t="s">
        <v>792</v>
      </c>
      <c r="C379" s="5">
        <v>608.83</v>
      </c>
      <c r="D379" s="5">
        <v>608.83</v>
      </c>
      <c r="E379" s="5">
        <v>608.83</v>
      </c>
      <c r="F379" s="5">
        <v>277.69</v>
      </c>
      <c r="G379" s="2" t="s">
        <v>280</v>
      </c>
      <c r="H379" s="8" t="s">
        <v>337</v>
      </c>
      <c r="I379" s="10">
        <v>35920</v>
      </c>
      <c r="J379" s="10">
        <v>34677</v>
      </c>
    </row>
    <row r="380" spans="1:10" ht="37.5">
      <c r="A380" s="355">
        <v>3</v>
      </c>
      <c r="B380" s="356" t="s">
        <v>793</v>
      </c>
      <c r="C380" s="373">
        <v>491.67</v>
      </c>
      <c r="D380" s="373">
        <v>491.67</v>
      </c>
      <c r="E380" s="373">
        <v>491.67</v>
      </c>
      <c r="F380" s="5">
        <v>240.99</v>
      </c>
      <c r="G380" s="2" t="s">
        <v>281</v>
      </c>
      <c r="H380" s="8" t="s">
        <v>337</v>
      </c>
      <c r="I380" s="10">
        <v>35920</v>
      </c>
      <c r="J380" s="10">
        <v>27846</v>
      </c>
    </row>
    <row r="381" spans="1:10" ht="18.75">
      <c r="A381" s="355"/>
      <c r="B381" s="356"/>
      <c r="C381" s="373"/>
      <c r="D381" s="374"/>
      <c r="E381" s="375"/>
      <c r="F381" s="5"/>
      <c r="G381" s="2" t="s">
        <v>313</v>
      </c>
      <c r="H381" s="8" t="s">
        <v>337</v>
      </c>
      <c r="I381" s="10">
        <v>2694</v>
      </c>
      <c r="J381" s="10">
        <v>7364</v>
      </c>
    </row>
    <row r="382" spans="1:10" ht="18.75">
      <c r="A382" s="355">
        <v>4</v>
      </c>
      <c r="B382" s="356" t="s">
        <v>794</v>
      </c>
      <c r="C382" s="373">
        <v>99</v>
      </c>
      <c r="D382" s="353">
        <v>20</v>
      </c>
      <c r="E382" s="5"/>
      <c r="F382" s="5"/>
      <c r="G382" s="2"/>
      <c r="H382" s="8"/>
      <c r="I382" s="10"/>
      <c r="J382" s="10"/>
    </row>
    <row r="383" spans="1:10" ht="15.75" customHeight="1">
      <c r="A383" s="206"/>
      <c r="B383" s="102" t="s">
        <v>446</v>
      </c>
      <c r="C383" s="100">
        <f>SUM(C378:C382)</f>
        <v>3765.82</v>
      </c>
      <c r="D383" s="100">
        <f>SUM(D378:D382)</f>
        <v>1320.5</v>
      </c>
      <c r="E383" s="100">
        <f>SUM(E378:E382)</f>
        <v>1300.5</v>
      </c>
      <c r="F383" s="100">
        <f>SUM(F378:F382)</f>
        <v>680.11</v>
      </c>
      <c r="G383" s="334"/>
      <c r="H383" s="335"/>
      <c r="I383" s="336"/>
      <c r="J383" s="333"/>
    </row>
    <row r="384" spans="1:10" ht="23.25" customHeight="1">
      <c r="A384" s="34"/>
      <c r="B384" s="433" t="s">
        <v>574</v>
      </c>
      <c r="C384" s="7"/>
      <c r="D384" s="7"/>
      <c r="E384" s="7"/>
      <c r="F384" s="7"/>
      <c r="G384" s="103"/>
      <c r="H384" s="104"/>
      <c r="I384" s="105"/>
      <c r="J384" s="99"/>
    </row>
    <row r="385" spans="1:10" ht="18.75" customHeight="1">
      <c r="A385" s="8">
        <v>1</v>
      </c>
      <c r="B385" s="295" t="s">
        <v>91</v>
      </c>
      <c r="C385" s="451">
        <v>0.54</v>
      </c>
      <c r="D385" s="7"/>
      <c r="E385" s="7"/>
      <c r="F385" s="7"/>
      <c r="G385" s="103"/>
      <c r="H385" s="104"/>
      <c r="I385" s="105"/>
      <c r="J385" s="99"/>
    </row>
    <row r="386" spans="1:10" ht="18.75" customHeight="1">
      <c r="A386" s="8">
        <v>2</v>
      </c>
      <c r="B386" s="295" t="s">
        <v>89</v>
      </c>
      <c r="C386" s="451">
        <v>0.27</v>
      </c>
      <c r="D386" s="7"/>
      <c r="E386" s="7"/>
      <c r="F386" s="7"/>
      <c r="G386" s="103"/>
      <c r="H386" s="104"/>
      <c r="I386" s="105"/>
      <c r="J386" s="99"/>
    </row>
    <row r="387" spans="1:10" ht="18.75" customHeight="1">
      <c r="A387" s="8">
        <v>3</v>
      </c>
      <c r="B387" s="295" t="s">
        <v>90</v>
      </c>
      <c r="C387" s="451">
        <v>1.35</v>
      </c>
      <c r="D387" s="7"/>
      <c r="E387" s="7"/>
      <c r="F387" s="7"/>
      <c r="G387" s="103"/>
      <c r="H387" s="104"/>
      <c r="I387" s="105"/>
      <c r="J387" s="99"/>
    </row>
    <row r="388" spans="1:10" ht="75" customHeight="1">
      <c r="A388" s="8">
        <v>4</v>
      </c>
      <c r="B388" s="6" t="s">
        <v>45</v>
      </c>
      <c r="C388" s="452">
        <v>45.22</v>
      </c>
      <c r="D388" s="5">
        <v>35.02</v>
      </c>
      <c r="E388" s="5">
        <v>34.9</v>
      </c>
      <c r="F388" s="5">
        <v>28.53</v>
      </c>
      <c r="G388" s="6" t="s">
        <v>44</v>
      </c>
      <c r="H388" s="8" t="s">
        <v>337</v>
      </c>
      <c r="I388" s="8">
        <v>5</v>
      </c>
      <c r="J388" s="15"/>
    </row>
    <row r="389" spans="1:10" ht="24.75" customHeight="1">
      <c r="A389" s="8">
        <v>5</v>
      </c>
      <c r="B389" s="4" t="s">
        <v>46</v>
      </c>
      <c r="C389" s="557">
        <v>1168</v>
      </c>
      <c r="D389" s="462">
        <v>103.03</v>
      </c>
      <c r="E389" s="5"/>
      <c r="F389" s="5"/>
      <c r="G389" s="1" t="s">
        <v>42</v>
      </c>
      <c r="H389" s="8" t="s">
        <v>337</v>
      </c>
      <c r="I389" s="8">
        <v>30</v>
      </c>
      <c r="J389" s="15"/>
    </row>
    <row r="390" spans="1:10" ht="18.75">
      <c r="A390" s="8">
        <v>6</v>
      </c>
      <c r="B390" s="4" t="s">
        <v>811</v>
      </c>
      <c r="C390" s="558"/>
      <c r="D390" s="5">
        <v>1000</v>
      </c>
      <c r="E390" s="5"/>
      <c r="F390" s="5"/>
      <c r="G390" s="1"/>
      <c r="H390" s="8"/>
      <c r="I390" s="8"/>
      <c r="J390" s="15"/>
    </row>
    <row r="391" spans="1:10" ht="18.75">
      <c r="A391" s="101"/>
      <c r="B391" s="201" t="s">
        <v>268</v>
      </c>
      <c r="C391" s="100">
        <f>SUM(C385:C390)</f>
        <v>1215.38</v>
      </c>
      <c r="D391" s="100">
        <f>SUM(D385:D390)</f>
        <v>1138.05</v>
      </c>
      <c r="E391" s="100">
        <f>SUM(E385:E390)</f>
        <v>34.9</v>
      </c>
      <c r="F391" s="100">
        <f>SUM(F385:F390)</f>
        <v>28.53</v>
      </c>
      <c r="G391" s="1"/>
      <c r="H391" s="101"/>
      <c r="I391" s="101"/>
      <c r="J391" s="333"/>
    </row>
    <row r="392" spans="1:10" ht="18.75">
      <c r="A392" s="196"/>
      <c r="B392" s="477" t="s">
        <v>807</v>
      </c>
      <c r="C392" s="191">
        <v>26766</v>
      </c>
      <c r="D392" s="191"/>
      <c r="E392" s="191"/>
      <c r="F392" s="191"/>
      <c r="G392" s="474"/>
      <c r="H392" s="475"/>
      <c r="I392" s="475"/>
      <c r="J392" s="476"/>
    </row>
    <row r="393" spans="1:10" ht="24" thickBot="1">
      <c r="A393" s="453"/>
      <c r="B393" s="454" t="s">
        <v>443</v>
      </c>
      <c r="C393" s="455">
        <f>SUM(C132,C153,C159,C176,C200,C206,C214,C217,C221,C249,C255,C274,C279,C303,C309,C321,,C325,C375,C383,C391,C392)</f>
        <v>122624.70139999999</v>
      </c>
      <c r="D393" s="455">
        <f>SUM(D132,D153,D159,D176,D200,D206,D214,D217,D221,D249,D255,D274,D279,D303,D309,D321,,D325,D375,D383,D391)</f>
        <v>71217.83</v>
      </c>
      <c r="E393" s="455">
        <f>SUM(E132,E153,E159,E176,E200,E206,E214,E217,E221,E249,E255,E274,E279,E303,E309,E321,,E325,E375,E383,E391)</f>
        <v>52341.46799999999</v>
      </c>
      <c r="F393" s="455">
        <f>SUM(F132,F153,F159,F176,F200,F206,F214,F217,F221,F249,F255,F274,F279,F303,F309,F321,,F325,F375,F383,F391)</f>
        <v>49323.405</v>
      </c>
      <c r="G393" s="546"/>
      <c r="H393" s="547"/>
      <c r="I393" s="547"/>
      <c r="J393" s="548"/>
    </row>
    <row r="394" ht="18.75" thickTop="1"/>
  </sheetData>
  <sheetProtection/>
  <mergeCells count="31">
    <mergeCell ref="E41:E42"/>
    <mergeCell ref="C389:C390"/>
    <mergeCell ref="F258:F269"/>
    <mergeCell ref="C258:C269"/>
    <mergeCell ref="G224:J224"/>
    <mergeCell ref="C41:C42"/>
    <mergeCell ref="A208:B208"/>
    <mergeCell ref="C178:C187"/>
    <mergeCell ref="C209:C213"/>
    <mergeCell ref="G223:J223"/>
    <mergeCell ref="D41:D42"/>
    <mergeCell ref="C3:F3"/>
    <mergeCell ref="B41:B42"/>
    <mergeCell ref="C189:C198"/>
    <mergeCell ref="G393:J393"/>
    <mergeCell ref="I376:I377"/>
    <mergeCell ref="G229:J233"/>
    <mergeCell ref="C230:C233"/>
    <mergeCell ref="C305:C307"/>
    <mergeCell ref="G228:J228"/>
    <mergeCell ref="D258:D269"/>
    <mergeCell ref="F41:F42"/>
    <mergeCell ref="E258:E269"/>
    <mergeCell ref="G299:J300"/>
    <mergeCell ref="A1:J1"/>
    <mergeCell ref="H2:J2"/>
    <mergeCell ref="G3:J3"/>
    <mergeCell ref="A3:A4"/>
    <mergeCell ref="B3:B4"/>
    <mergeCell ref="A41:A42"/>
    <mergeCell ref="A2:B2"/>
  </mergeCells>
  <hyperlinks>
    <hyperlink ref="H92" r:id="rId1" display="yh-@fnu"/>
  </hyperlinks>
  <printOptions/>
  <pageMargins left="0.44" right="0.118110236220472" top="0.393700787401575" bottom="0.393700787401575" header="0" footer="0.4"/>
  <pageSetup horizontalDpi="600" verticalDpi="600" orientation="landscape" paperSize="9" scale="99" r:id="rId3"/>
  <headerFooter alignWithMargins="0">
    <oddFooter>&amp;CPage &amp;P&amp;R&amp;A</oddFooter>
  </headerFooter>
  <rowBreaks count="27" manualBreakCount="27">
    <brk id="15" max="9" man="1"/>
    <brk id="29" max="9" man="1"/>
    <brk id="45" max="9" man="1"/>
    <brk id="58" max="9" man="1"/>
    <brk id="74" max="9" man="1"/>
    <brk id="88" max="12" man="1"/>
    <brk id="107" max="12" man="1"/>
    <brk id="121" max="9" man="1"/>
    <brk id="132" max="9" man="1"/>
    <brk id="153" max="9" man="1"/>
    <brk id="159" max="9" man="1"/>
    <brk id="176" max="12" man="1"/>
    <brk id="188" max="9" man="1"/>
    <brk id="200" max="9" man="1"/>
    <brk id="206" max="12" man="1"/>
    <brk id="221" max="9" man="1"/>
    <brk id="235" max="9" man="1"/>
    <brk id="255" max="9" man="1"/>
    <brk id="274" max="9" man="1"/>
    <brk id="279" max="9" man="1"/>
    <brk id="293" max="9" man="1"/>
    <brk id="303" max="9" man="1"/>
    <brk id="325" max="9" man="1"/>
    <brk id="360" max="9" man="1"/>
    <brk id="375" max="9" man="1"/>
    <brk id="383" max="12" man="1"/>
    <brk id="39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zoomScalePageLayoutView="0" workbookViewId="0" topLeftCell="A43">
      <selection activeCell="A30" sqref="A30"/>
    </sheetView>
  </sheetViews>
  <sheetFormatPr defaultColWidth="9.140625" defaultRowHeight="12.75"/>
  <cols>
    <col min="1" max="1" width="5.57421875" style="45" customWidth="1"/>
    <col min="2" max="2" width="32.00390625" style="44" customWidth="1"/>
    <col min="3" max="4" width="11.28125" style="44" customWidth="1"/>
    <col min="5" max="5" width="11.421875" style="44" customWidth="1"/>
    <col min="6" max="6" width="10.140625" style="44" customWidth="1"/>
    <col min="7" max="7" width="15.7109375" style="44" customWidth="1"/>
    <col min="8" max="8" width="20.8515625" style="44" customWidth="1"/>
    <col min="9" max="9" width="19.140625" style="44" customWidth="1"/>
    <col min="10" max="16384" width="9.140625" style="44" customWidth="1"/>
  </cols>
  <sheetData>
    <row r="1" spans="1:9" ht="23.25" customHeight="1">
      <c r="A1" s="515" t="s">
        <v>101</v>
      </c>
      <c r="B1" s="515"/>
      <c r="C1" s="515"/>
      <c r="D1" s="515"/>
      <c r="E1" s="515"/>
      <c r="F1" s="515"/>
      <c r="G1" s="515"/>
      <c r="H1" s="515"/>
      <c r="I1" s="515"/>
    </row>
    <row r="2" spans="1:6" ht="23.25">
      <c r="A2" s="83"/>
      <c r="B2" s="83"/>
      <c r="C2" s="83"/>
      <c r="D2" s="83"/>
      <c r="E2" s="83"/>
      <c r="F2" s="83"/>
    </row>
    <row r="3" spans="1:9" ht="20.25" customHeight="1">
      <c r="A3" s="518" t="s">
        <v>913</v>
      </c>
      <c r="B3" s="518"/>
      <c r="C3" s="518"/>
      <c r="D3" s="85"/>
      <c r="F3" s="514"/>
      <c r="G3" s="514"/>
      <c r="H3" s="514" t="s">
        <v>879</v>
      </c>
      <c r="I3" s="514"/>
    </row>
    <row r="4" spans="1:9" ht="41.25" customHeight="1">
      <c r="A4" s="465" t="s">
        <v>451</v>
      </c>
      <c r="B4" s="465" t="s">
        <v>369</v>
      </c>
      <c r="C4" s="465" t="s">
        <v>461</v>
      </c>
      <c r="D4" s="466" t="s">
        <v>317</v>
      </c>
      <c r="E4" s="465" t="s">
        <v>501</v>
      </c>
      <c r="F4" s="465" t="s">
        <v>460</v>
      </c>
      <c r="G4" s="465" t="s">
        <v>623</v>
      </c>
      <c r="H4" s="465" t="s">
        <v>21</v>
      </c>
      <c r="I4" s="463" t="s">
        <v>621</v>
      </c>
    </row>
    <row r="5" spans="1:9" ht="15.75" customHeight="1">
      <c r="A5" s="86" t="s">
        <v>387</v>
      </c>
      <c r="B5" s="86" t="s">
        <v>388</v>
      </c>
      <c r="C5" s="86" t="s">
        <v>389</v>
      </c>
      <c r="D5" s="86" t="s">
        <v>390</v>
      </c>
      <c r="E5" s="86" t="s">
        <v>391</v>
      </c>
      <c r="F5" s="86" t="s">
        <v>392</v>
      </c>
      <c r="G5" s="86" t="s">
        <v>393</v>
      </c>
      <c r="H5" s="86" t="s">
        <v>394</v>
      </c>
      <c r="I5" s="86" t="s">
        <v>395</v>
      </c>
    </row>
    <row r="6" spans="1:9" ht="19.5" customHeight="1">
      <c r="A6" s="90">
        <v>1</v>
      </c>
      <c r="B6" s="227" t="s">
        <v>452</v>
      </c>
      <c r="C6" s="491">
        <f>tsp!C14</f>
        <v>512.02</v>
      </c>
      <c r="D6" s="233">
        <f>tsp!D14</f>
        <v>211.67000000000002</v>
      </c>
      <c r="E6" s="235">
        <f>tsp!E14</f>
        <v>211.67000000000002</v>
      </c>
      <c r="F6" s="237">
        <f>tsp!F14</f>
        <v>139.74</v>
      </c>
      <c r="G6" s="342">
        <f>F6/D6</f>
        <v>0.660178579864884</v>
      </c>
      <c r="H6" s="342">
        <f>F6/E6</f>
        <v>0.660178579864884</v>
      </c>
      <c r="I6" s="342">
        <f>E6/D6</f>
        <v>1</v>
      </c>
    </row>
    <row r="7" spans="1:9" ht="19.5" customHeight="1">
      <c r="A7" s="90">
        <v>2</v>
      </c>
      <c r="B7" s="227" t="s">
        <v>614</v>
      </c>
      <c r="C7" s="491">
        <f>tsp!C57</f>
        <v>153.4</v>
      </c>
      <c r="D7" s="233">
        <f>tsp!D57</f>
        <v>90.61000000000001</v>
      </c>
      <c r="E7" s="235">
        <f>tsp!E57</f>
        <v>79.25</v>
      </c>
      <c r="F7" s="238">
        <f>tsp!F57</f>
        <v>79.21000000000001</v>
      </c>
      <c r="G7" s="342">
        <f aca="true" t="shared" si="0" ref="G7:G25">F7/D7</f>
        <v>0.8741860721774638</v>
      </c>
      <c r="H7" s="342">
        <f aca="true" t="shared" si="1" ref="H7:H25">F7/E7</f>
        <v>0.9994952681388014</v>
      </c>
      <c r="I7" s="342">
        <f aca="true" t="shared" si="2" ref="I7:I25">E7/D7</f>
        <v>0.8746275245557884</v>
      </c>
    </row>
    <row r="8" spans="1:9" ht="19.5" customHeight="1">
      <c r="A8" s="90">
        <v>3</v>
      </c>
      <c r="B8" s="228" t="s">
        <v>370</v>
      </c>
      <c r="C8" s="492">
        <f>tsp!C69</f>
        <v>55.93000000000001</v>
      </c>
      <c r="D8" s="234">
        <f>tsp!D69</f>
        <v>38.5</v>
      </c>
      <c r="E8" s="236">
        <f>tsp!E69</f>
        <v>38.5</v>
      </c>
      <c r="F8" s="238">
        <f>tsp!F69</f>
        <v>38.019999999999996</v>
      </c>
      <c r="G8" s="342">
        <f t="shared" si="0"/>
        <v>0.9875324675324675</v>
      </c>
      <c r="H8" s="342">
        <f t="shared" si="1"/>
        <v>0.9875324675324675</v>
      </c>
      <c r="I8" s="342">
        <f t="shared" si="2"/>
        <v>1</v>
      </c>
    </row>
    <row r="9" spans="1:9" ht="19.5" customHeight="1">
      <c r="A9" s="90">
        <v>4</v>
      </c>
      <c r="B9" s="228" t="s">
        <v>667</v>
      </c>
      <c r="C9" s="492">
        <f>tsp!C70</f>
        <v>360</v>
      </c>
      <c r="D9" s="234">
        <f>tsp!D70</f>
        <v>0</v>
      </c>
      <c r="E9" s="236">
        <f>tsp!E70</f>
        <v>0</v>
      </c>
      <c r="F9" s="238">
        <f>tsp!F70</f>
        <v>94.74</v>
      </c>
      <c r="G9" s="342"/>
      <c r="H9" s="342"/>
      <c r="I9" s="342"/>
    </row>
    <row r="10" spans="1:9" ht="19.5" customHeight="1">
      <c r="A10" s="90">
        <v>5</v>
      </c>
      <c r="B10" s="229" t="s">
        <v>371</v>
      </c>
      <c r="C10" s="491">
        <f>tsp!C83</f>
        <v>148.26999999999998</v>
      </c>
      <c r="D10" s="233">
        <f>tsp!D83</f>
        <v>136.22</v>
      </c>
      <c r="E10" s="235">
        <f>tsp!E83</f>
        <v>134.2</v>
      </c>
      <c r="F10" s="238">
        <f>tsp!F83</f>
        <v>134.15</v>
      </c>
      <c r="G10" s="342">
        <f t="shared" si="0"/>
        <v>0.984803993539862</v>
      </c>
      <c r="H10" s="342">
        <f t="shared" si="1"/>
        <v>0.9996274217585694</v>
      </c>
      <c r="I10" s="342">
        <f t="shared" si="2"/>
        <v>0.9851710468360005</v>
      </c>
    </row>
    <row r="11" spans="1:9" ht="19.5" customHeight="1">
      <c r="A11" s="90">
        <v>6</v>
      </c>
      <c r="B11" s="229" t="s">
        <v>372</v>
      </c>
      <c r="C11" s="491">
        <f>tsp!C88</f>
        <v>22.979999999999997</v>
      </c>
      <c r="D11" s="233">
        <f>tsp!D88</f>
        <v>22.979999999999997</v>
      </c>
      <c r="E11" s="235">
        <f>tsp!E88</f>
        <v>18.259999999999998</v>
      </c>
      <c r="F11" s="238">
        <f>tsp!F88</f>
        <v>17.869999999999997</v>
      </c>
      <c r="G11" s="342">
        <f t="shared" si="0"/>
        <v>0.77763272410792</v>
      </c>
      <c r="H11" s="342">
        <f t="shared" si="1"/>
        <v>0.9786418400876232</v>
      </c>
      <c r="I11" s="342">
        <f t="shared" si="2"/>
        <v>0.7946040034812881</v>
      </c>
    </row>
    <row r="12" spans="1:9" ht="19.5" customHeight="1">
      <c r="A12" s="90">
        <v>7</v>
      </c>
      <c r="B12" s="230" t="s">
        <v>613</v>
      </c>
      <c r="C12" s="492">
        <f>tsp!C96</f>
        <v>30</v>
      </c>
      <c r="D12" s="234">
        <f>tsp!D96</f>
        <v>30</v>
      </c>
      <c r="E12" s="236">
        <f>tsp!E96</f>
        <v>30</v>
      </c>
      <c r="F12" s="238">
        <f>tsp!F96</f>
        <v>29.48</v>
      </c>
      <c r="G12" s="342">
        <f t="shared" si="0"/>
        <v>0.9826666666666667</v>
      </c>
      <c r="H12" s="342">
        <f t="shared" si="1"/>
        <v>0.9826666666666667</v>
      </c>
      <c r="I12" s="342">
        <f t="shared" si="2"/>
        <v>1</v>
      </c>
    </row>
    <row r="13" spans="1:9" ht="19.5" customHeight="1">
      <c r="A13" s="90">
        <v>8</v>
      </c>
      <c r="B13" s="227" t="s">
        <v>368</v>
      </c>
      <c r="C13" s="491">
        <f>tsp!C103</f>
        <v>125</v>
      </c>
      <c r="D13" s="233">
        <f>tsp!D103</f>
        <v>125</v>
      </c>
      <c r="E13" s="235">
        <f>tsp!E103</f>
        <v>125</v>
      </c>
      <c r="F13" s="238">
        <f>tsp!F103</f>
        <v>125</v>
      </c>
      <c r="G13" s="342">
        <f t="shared" si="0"/>
        <v>1</v>
      </c>
      <c r="H13" s="342">
        <f t="shared" si="1"/>
        <v>1</v>
      </c>
      <c r="I13" s="342">
        <f t="shared" si="2"/>
        <v>1</v>
      </c>
    </row>
    <row r="14" spans="1:9" ht="19.5" customHeight="1">
      <c r="A14" s="90">
        <v>9</v>
      </c>
      <c r="B14" s="227" t="s">
        <v>251</v>
      </c>
      <c r="C14" s="491">
        <f>tsp!C107</f>
        <v>100</v>
      </c>
      <c r="D14" s="233">
        <f>tsp!D107</f>
        <v>125</v>
      </c>
      <c r="E14" s="235">
        <f>tsp!E107</f>
        <v>0</v>
      </c>
      <c r="F14" s="238">
        <f>tsp!F107</f>
        <v>0</v>
      </c>
      <c r="G14" s="342">
        <f t="shared" si="0"/>
        <v>0</v>
      </c>
      <c r="H14" s="342"/>
      <c r="I14" s="342">
        <f t="shared" si="2"/>
        <v>0</v>
      </c>
    </row>
    <row r="15" spans="1:9" ht="19.5" customHeight="1">
      <c r="A15" s="90">
        <v>10</v>
      </c>
      <c r="B15" s="227" t="s">
        <v>373</v>
      </c>
      <c r="C15" s="491">
        <f>tsp!C117</f>
        <v>83.19999999999999</v>
      </c>
      <c r="D15" s="233">
        <f>tsp!D117</f>
        <v>60.199999999999996</v>
      </c>
      <c r="E15" s="235">
        <f>tsp!E117</f>
        <v>60.2</v>
      </c>
      <c r="F15" s="238">
        <f>tsp!F117</f>
        <v>58.39</v>
      </c>
      <c r="G15" s="342">
        <f t="shared" si="0"/>
        <v>0.9699335548172758</v>
      </c>
      <c r="H15" s="342">
        <f t="shared" si="1"/>
        <v>0.9699335548172757</v>
      </c>
      <c r="I15" s="342">
        <f t="shared" si="2"/>
        <v>1.0000000000000002</v>
      </c>
    </row>
    <row r="16" spans="1:9" ht="19.5" customHeight="1">
      <c r="A16" s="90">
        <v>11</v>
      </c>
      <c r="B16" s="227" t="s">
        <v>612</v>
      </c>
      <c r="C16" s="491">
        <f>tsp!C139</f>
        <v>1625.94</v>
      </c>
      <c r="D16" s="233">
        <f>tsp!D139</f>
        <v>1639.25</v>
      </c>
      <c r="E16" s="235">
        <f>tsp!E139</f>
        <v>1269.5700000000002</v>
      </c>
      <c r="F16" s="238">
        <f>tsp!F139</f>
        <v>611.14</v>
      </c>
      <c r="G16" s="342">
        <f t="shared" si="0"/>
        <v>0.3728168369681257</v>
      </c>
      <c r="H16" s="342">
        <f t="shared" si="1"/>
        <v>0.48137558385910184</v>
      </c>
      <c r="I16" s="342">
        <f t="shared" si="2"/>
        <v>0.774482232728382</v>
      </c>
    </row>
    <row r="17" spans="1:9" ht="19.5" customHeight="1">
      <c r="A17" s="90">
        <v>12</v>
      </c>
      <c r="B17" s="217" t="s">
        <v>604</v>
      </c>
      <c r="C17" s="491">
        <f>tsp!C144</f>
        <v>331.63</v>
      </c>
      <c r="D17" s="233">
        <f>tsp!D144</f>
        <v>327.19</v>
      </c>
      <c r="E17" s="235">
        <f>tsp!E144</f>
        <v>143.41</v>
      </c>
      <c r="F17" s="238">
        <f>tsp!F144</f>
        <v>78.12</v>
      </c>
      <c r="G17" s="342">
        <f t="shared" si="0"/>
        <v>0.23876035331153153</v>
      </c>
      <c r="H17" s="342">
        <f t="shared" si="1"/>
        <v>0.5447318875950073</v>
      </c>
      <c r="I17" s="342">
        <f t="shared" si="2"/>
        <v>0.43830801674867814</v>
      </c>
    </row>
    <row r="18" spans="1:9" ht="19.5" customHeight="1">
      <c r="A18" s="90">
        <v>13</v>
      </c>
      <c r="B18" s="219" t="s">
        <v>491</v>
      </c>
      <c r="C18" s="491">
        <f>tsp!C152</f>
        <v>790</v>
      </c>
      <c r="D18" s="233">
        <f>tsp!D152</f>
        <v>860</v>
      </c>
      <c r="E18" s="235">
        <f>tsp!E152</f>
        <v>808.43</v>
      </c>
      <c r="F18" s="238">
        <f>tsp!F152</f>
        <v>808.43</v>
      </c>
      <c r="G18" s="342">
        <f t="shared" si="0"/>
        <v>0.9400348837209301</v>
      </c>
      <c r="H18" s="342">
        <f t="shared" si="1"/>
        <v>1</v>
      </c>
      <c r="I18" s="342">
        <f t="shared" si="2"/>
        <v>0.9400348837209301</v>
      </c>
    </row>
    <row r="19" spans="1:9" ht="19.5" customHeight="1">
      <c r="A19" s="90">
        <v>14</v>
      </c>
      <c r="B19" s="231" t="s">
        <v>605</v>
      </c>
      <c r="C19" s="491">
        <f>tsp!C162</f>
        <v>1304.3899999999999</v>
      </c>
      <c r="D19" s="233">
        <f>tsp!D162</f>
        <v>622.21</v>
      </c>
      <c r="E19" s="236">
        <f>tsp!E162</f>
        <v>409.28</v>
      </c>
      <c r="F19" s="238">
        <f>tsp!F162</f>
        <v>409.28</v>
      </c>
      <c r="G19" s="342">
        <f t="shared" si="0"/>
        <v>0.6577843493354333</v>
      </c>
      <c r="H19" s="342">
        <f t="shared" si="1"/>
        <v>1</v>
      </c>
      <c r="I19" s="342">
        <f t="shared" si="2"/>
        <v>0.6577843493354333</v>
      </c>
    </row>
    <row r="20" spans="1:9" ht="19.5" customHeight="1">
      <c r="A20" s="90">
        <v>15</v>
      </c>
      <c r="B20" s="227" t="s">
        <v>495</v>
      </c>
      <c r="C20" s="491">
        <f>tsp!C186</f>
        <v>936.47</v>
      </c>
      <c r="D20" s="233">
        <f>tsp!D186</f>
        <v>1061.54</v>
      </c>
      <c r="E20" s="235">
        <f>tsp!E186</f>
        <v>222.73000000000002</v>
      </c>
      <c r="F20" s="238">
        <f>tsp!F186</f>
        <v>222.73000000000002</v>
      </c>
      <c r="G20" s="342">
        <f t="shared" si="0"/>
        <v>0.20981781185824372</v>
      </c>
      <c r="H20" s="342">
        <f t="shared" si="1"/>
        <v>1</v>
      </c>
      <c r="I20" s="342">
        <f t="shared" si="2"/>
        <v>0.20981781185824372</v>
      </c>
    </row>
    <row r="21" spans="1:9" ht="19.5" customHeight="1">
      <c r="A21" s="90">
        <v>16</v>
      </c>
      <c r="B21" s="227" t="s">
        <v>374</v>
      </c>
      <c r="C21" s="491">
        <f>tsp!C196</f>
        <v>57.599999999999994</v>
      </c>
      <c r="D21" s="233">
        <f>tsp!D196</f>
        <v>45</v>
      </c>
      <c r="E21" s="235">
        <f>tsp!E196</f>
        <v>29.770000000000003</v>
      </c>
      <c r="F21" s="238">
        <f>tsp!F196</f>
        <v>27.75</v>
      </c>
      <c r="G21" s="342">
        <f t="shared" si="0"/>
        <v>0.6166666666666667</v>
      </c>
      <c r="H21" s="342">
        <f t="shared" si="1"/>
        <v>0.9321464561639233</v>
      </c>
      <c r="I21" s="342">
        <f t="shared" si="2"/>
        <v>0.6615555555555557</v>
      </c>
    </row>
    <row r="22" spans="1:9" ht="19.5" customHeight="1">
      <c r="A22" s="90">
        <v>17</v>
      </c>
      <c r="B22" s="227" t="s">
        <v>499</v>
      </c>
      <c r="C22" s="491">
        <f>tsp!C202</f>
        <v>2050</v>
      </c>
      <c r="D22" s="233">
        <f>tsp!D202</f>
        <v>2750</v>
      </c>
      <c r="E22" s="235">
        <f>tsp!E202</f>
        <v>2666.4500000000003</v>
      </c>
      <c r="F22" s="237">
        <f>tsp!F202</f>
        <v>2117.91</v>
      </c>
      <c r="G22" s="342">
        <f t="shared" si="0"/>
        <v>0.7701490909090909</v>
      </c>
      <c r="H22" s="342">
        <f t="shared" si="1"/>
        <v>0.7942807853138066</v>
      </c>
      <c r="I22" s="342">
        <f t="shared" si="2"/>
        <v>0.9696181818181819</v>
      </c>
    </row>
    <row r="23" spans="1:9" ht="19.5" customHeight="1">
      <c r="A23" s="90">
        <v>18</v>
      </c>
      <c r="B23" s="227" t="s">
        <v>737</v>
      </c>
      <c r="C23" s="491">
        <f>tsp!C205</f>
        <v>8.4</v>
      </c>
      <c r="D23" s="233">
        <f>tsp!D205</f>
        <v>8.4</v>
      </c>
      <c r="E23" s="235">
        <f>tsp!E205</f>
        <v>0</v>
      </c>
      <c r="F23" s="237">
        <f>tsp!F205</f>
        <v>0</v>
      </c>
      <c r="G23" s="342">
        <f t="shared" si="0"/>
        <v>0</v>
      </c>
      <c r="H23" s="342"/>
      <c r="I23" s="342">
        <f t="shared" si="2"/>
        <v>0</v>
      </c>
    </row>
    <row r="24" spans="1:9" ht="19.5" customHeight="1">
      <c r="A24" s="90">
        <v>19</v>
      </c>
      <c r="B24" s="227" t="s">
        <v>544</v>
      </c>
      <c r="C24" s="491">
        <f>tsp!C209</f>
        <v>90</v>
      </c>
      <c r="D24" s="233">
        <f>tsp!D209</f>
        <v>90</v>
      </c>
      <c r="E24" s="235">
        <f>tsp!E209</f>
        <v>14.88</v>
      </c>
      <c r="F24" s="238">
        <f>tsp!F209</f>
        <v>14.85</v>
      </c>
      <c r="G24" s="342">
        <f t="shared" si="0"/>
        <v>0.165</v>
      </c>
      <c r="H24" s="342">
        <f t="shared" si="1"/>
        <v>0.9979838709677419</v>
      </c>
      <c r="I24" s="342">
        <f t="shared" si="2"/>
        <v>0.16533333333333333</v>
      </c>
    </row>
    <row r="25" spans="1:9" ht="19.5" customHeight="1">
      <c r="A25" s="90">
        <v>20</v>
      </c>
      <c r="B25" s="227" t="s">
        <v>496</v>
      </c>
      <c r="C25" s="491">
        <f>tsp!C213</f>
        <v>798</v>
      </c>
      <c r="D25" s="233">
        <f>tsp!D213</f>
        <v>1030.97</v>
      </c>
      <c r="E25" s="235">
        <f>tsp!E213</f>
        <v>1030.97</v>
      </c>
      <c r="F25" s="237">
        <f>tsp!F213</f>
        <v>1030.97</v>
      </c>
      <c r="G25" s="342">
        <f t="shared" si="0"/>
        <v>1</v>
      </c>
      <c r="H25" s="342">
        <f t="shared" si="1"/>
        <v>1</v>
      </c>
      <c r="I25" s="342">
        <f t="shared" si="2"/>
        <v>1</v>
      </c>
    </row>
    <row r="26" spans="1:7" ht="20.25">
      <c r="A26" s="50"/>
      <c r="B26" s="51"/>
      <c r="C26" s="52"/>
      <c r="D26" s="45" t="s">
        <v>380</v>
      </c>
      <c r="E26" s="564" t="s">
        <v>492</v>
      </c>
      <c r="F26" s="564"/>
      <c r="G26" s="210"/>
    </row>
    <row r="27" spans="1:9" ht="20.25" customHeight="1">
      <c r="A27" s="515" t="s">
        <v>102</v>
      </c>
      <c r="B27" s="515"/>
      <c r="C27" s="515"/>
      <c r="D27" s="515"/>
      <c r="E27" s="515"/>
      <c r="F27" s="515"/>
      <c r="G27" s="515"/>
      <c r="H27" s="515"/>
      <c r="I27" s="515"/>
    </row>
    <row r="28" spans="1:7" ht="20.25">
      <c r="A28" s="91"/>
      <c r="B28" s="91"/>
      <c r="C28" s="91"/>
      <c r="D28" s="91"/>
      <c r="E28" s="91"/>
      <c r="F28" s="91"/>
      <c r="G28" s="210"/>
    </row>
    <row r="29" spans="1:9" ht="20.25" customHeight="1">
      <c r="A29" s="518" t="s">
        <v>913</v>
      </c>
      <c r="B29" s="518"/>
      <c r="C29" s="518"/>
      <c r="D29" s="85"/>
      <c r="F29" s="514"/>
      <c r="G29" s="514"/>
      <c r="H29" s="514" t="s">
        <v>879</v>
      </c>
      <c r="I29" s="514"/>
    </row>
    <row r="30" spans="1:9" ht="39" customHeight="1">
      <c r="A30" s="276" t="s">
        <v>451</v>
      </c>
      <c r="B30" s="276" t="s">
        <v>369</v>
      </c>
      <c r="C30" s="276" t="s">
        <v>461</v>
      </c>
      <c r="D30" s="277" t="s">
        <v>317</v>
      </c>
      <c r="E30" s="276" t="s">
        <v>501</v>
      </c>
      <c r="F30" s="276" t="s">
        <v>460</v>
      </c>
      <c r="G30" s="276" t="s">
        <v>623</v>
      </c>
      <c r="H30" s="276" t="s">
        <v>21</v>
      </c>
      <c r="I30" s="463" t="s">
        <v>621</v>
      </c>
    </row>
    <row r="31" spans="1:9" ht="15.75" customHeight="1">
      <c r="A31" s="86" t="s">
        <v>387</v>
      </c>
      <c r="B31" s="86" t="s">
        <v>388</v>
      </c>
      <c r="C31" s="86" t="s">
        <v>389</v>
      </c>
      <c r="D31" s="86" t="s">
        <v>390</v>
      </c>
      <c r="E31" s="86" t="s">
        <v>391</v>
      </c>
      <c r="F31" s="86" t="s">
        <v>392</v>
      </c>
      <c r="G31" s="86" t="s">
        <v>394</v>
      </c>
      <c r="H31" s="86" t="s">
        <v>394</v>
      </c>
      <c r="I31" s="86" t="s">
        <v>395</v>
      </c>
    </row>
    <row r="32" spans="1:9" ht="19.5" customHeight="1">
      <c r="A32" s="90">
        <v>21</v>
      </c>
      <c r="B32" s="227" t="s">
        <v>375</v>
      </c>
      <c r="C32" s="491">
        <f>tsp!C221</f>
        <v>551.72</v>
      </c>
      <c r="D32" s="233">
        <f>tsp!D221</f>
        <v>644.52</v>
      </c>
      <c r="E32" s="235">
        <f>tsp!E221</f>
        <v>456.09</v>
      </c>
      <c r="F32" s="237">
        <f>tsp!F221</f>
        <v>444.97999999999996</v>
      </c>
      <c r="G32" s="342">
        <f>F32/D32</f>
        <v>0.6904052628312543</v>
      </c>
      <c r="H32" s="342">
        <f>F32/E32</f>
        <v>0.9756407726545199</v>
      </c>
      <c r="I32" s="342">
        <f aca="true" t="shared" si="3" ref="I32:I48">E32/D32</f>
        <v>0.7076428970396574</v>
      </c>
    </row>
    <row r="33" spans="1:9" ht="19.5" customHeight="1">
      <c r="A33" s="90">
        <v>22</v>
      </c>
      <c r="B33" s="227" t="s">
        <v>376</v>
      </c>
      <c r="C33" s="491">
        <f>tsp!C225</f>
        <v>50</v>
      </c>
      <c r="D33" s="233">
        <f>tsp!D225</f>
        <v>49</v>
      </c>
      <c r="E33" s="235">
        <f>tsp!E225</f>
        <v>49</v>
      </c>
      <c r="F33" s="237">
        <f>tsp!F225</f>
        <v>48.980000000000004</v>
      </c>
      <c r="G33" s="342">
        <f aca="true" t="shared" si="4" ref="G33:G46">F33/D33</f>
        <v>0.999591836734694</v>
      </c>
      <c r="H33" s="342">
        <f aca="true" t="shared" si="5" ref="H33:H48">F33/E33</f>
        <v>0.999591836734694</v>
      </c>
      <c r="I33" s="342">
        <f t="shared" si="3"/>
        <v>1</v>
      </c>
    </row>
    <row r="34" spans="1:9" ht="19.5" customHeight="1">
      <c r="A34" s="90">
        <v>23</v>
      </c>
      <c r="B34" s="227" t="s">
        <v>453</v>
      </c>
      <c r="C34" s="491">
        <f>tsp!C230</f>
        <v>135</v>
      </c>
      <c r="D34" s="233">
        <f>tsp!D230</f>
        <v>125.58</v>
      </c>
      <c r="E34" s="235">
        <f>tsp!E230</f>
        <v>75.58</v>
      </c>
      <c r="F34" s="238">
        <f>tsp!F230</f>
        <v>74.85</v>
      </c>
      <c r="G34" s="342">
        <f t="shared" si="4"/>
        <v>0.5960344003822264</v>
      </c>
      <c r="H34" s="342">
        <f t="shared" si="5"/>
        <v>0.9903413601481873</v>
      </c>
      <c r="I34" s="342">
        <f t="shared" si="3"/>
        <v>0.6018474279343845</v>
      </c>
    </row>
    <row r="35" spans="1:9" ht="19.5" customHeight="1">
      <c r="A35" s="90">
        <v>24</v>
      </c>
      <c r="B35" s="228" t="s">
        <v>454</v>
      </c>
      <c r="C35" s="492">
        <f>tsp!C237</f>
        <v>40</v>
      </c>
      <c r="D35" s="234">
        <f>tsp!D237</f>
        <v>40</v>
      </c>
      <c r="E35" s="236">
        <f>tsp!E237</f>
        <v>40</v>
      </c>
      <c r="F35" s="238">
        <f>tsp!F237</f>
        <v>39</v>
      </c>
      <c r="G35" s="342">
        <f t="shared" si="4"/>
        <v>0.975</v>
      </c>
      <c r="H35" s="342">
        <f t="shared" si="5"/>
        <v>0.975</v>
      </c>
      <c r="I35" s="342">
        <f t="shared" si="3"/>
        <v>1</v>
      </c>
    </row>
    <row r="36" spans="1:9" ht="19.5" customHeight="1">
      <c r="A36" s="90">
        <v>25</v>
      </c>
      <c r="B36" s="228" t="s">
        <v>455</v>
      </c>
      <c r="C36" s="492">
        <f>tsp!C244</f>
        <v>43</v>
      </c>
      <c r="D36" s="234">
        <f>tsp!D244</f>
        <v>43</v>
      </c>
      <c r="E36" s="236">
        <f>tsp!E244</f>
        <v>43</v>
      </c>
      <c r="F36" s="238">
        <f>tsp!F244</f>
        <v>42.84</v>
      </c>
      <c r="G36" s="342">
        <f t="shared" si="4"/>
        <v>0.996279069767442</v>
      </c>
      <c r="H36" s="342">
        <f t="shared" si="5"/>
        <v>0.996279069767442</v>
      </c>
      <c r="I36" s="342">
        <f t="shared" si="3"/>
        <v>1</v>
      </c>
    </row>
    <row r="37" spans="1:9" ht="19.5" customHeight="1">
      <c r="A37" s="90">
        <v>26</v>
      </c>
      <c r="B37" s="232" t="s">
        <v>456</v>
      </c>
      <c r="C37" s="491">
        <f>tsp!C248</f>
        <v>34</v>
      </c>
      <c r="D37" s="233">
        <f>tsp!D248</f>
        <v>34</v>
      </c>
      <c r="E37" s="235">
        <f>tsp!E248</f>
        <v>25.7</v>
      </c>
      <c r="F37" s="238">
        <f>tsp!F248</f>
        <v>25.299999999999997</v>
      </c>
      <c r="G37" s="342">
        <f t="shared" si="4"/>
        <v>0.7441176470588234</v>
      </c>
      <c r="H37" s="342">
        <f t="shared" si="5"/>
        <v>0.9844357976653696</v>
      </c>
      <c r="I37" s="342">
        <f t="shared" si="3"/>
        <v>0.7558823529411764</v>
      </c>
    </row>
    <row r="38" spans="1:9" ht="19.5" customHeight="1">
      <c r="A38" s="90">
        <v>27</v>
      </c>
      <c r="B38" s="219" t="s">
        <v>590</v>
      </c>
      <c r="C38" s="478">
        <f>tsp!C262</f>
        <v>378.17</v>
      </c>
      <c r="D38" s="260">
        <f>tsp!D262</f>
        <v>607.97</v>
      </c>
      <c r="E38" s="261">
        <f>tsp!E262</f>
        <v>494.5899999999999</v>
      </c>
      <c r="F38" s="239">
        <f>tsp!F262</f>
        <v>439.28000000000003</v>
      </c>
      <c r="G38" s="342">
        <f t="shared" si="4"/>
        <v>0.7225356514301693</v>
      </c>
      <c r="H38" s="342">
        <f t="shared" si="5"/>
        <v>0.8881699993934372</v>
      </c>
      <c r="I38" s="342">
        <f t="shared" si="3"/>
        <v>0.8135105350592955</v>
      </c>
    </row>
    <row r="39" spans="1:9" ht="19.5" customHeight="1">
      <c r="A39" s="90">
        <v>28</v>
      </c>
      <c r="B39" s="229" t="s">
        <v>589</v>
      </c>
      <c r="C39" s="491">
        <f>tsp!C265</f>
        <v>10.58</v>
      </c>
      <c r="D39" s="233">
        <f>tsp!D265</f>
        <v>25.58</v>
      </c>
      <c r="E39" s="235">
        <f>tsp!E265</f>
        <v>10.26</v>
      </c>
      <c r="F39" s="238">
        <f>tsp!F265</f>
        <v>4.7</v>
      </c>
      <c r="G39" s="342">
        <f t="shared" si="4"/>
        <v>0.18373729476153247</v>
      </c>
      <c r="H39" s="342">
        <f t="shared" si="5"/>
        <v>0.45808966861598444</v>
      </c>
      <c r="I39" s="342">
        <f t="shared" si="3"/>
        <v>0.4010946051602815</v>
      </c>
    </row>
    <row r="40" spans="1:9" ht="19.5" customHeight="1">
      <c r="A40" s="90">
        <v>29</v>
      </c>
      <c r="B40" s="229" t="s">
        <v>205</v>
      </c>
      <c r="C40" s="491">
        <f>tsp!C269</f>
        <v>55.46</v>
      </c>
      <c r="D40" s="233">
        <f>tsp!D269</f>
        <v>101.53</v>
      </c>
      <c r="E40" s="235">
        <f>tsp!E269</f>
        <v>90.8</v>
      </c>
      <c r="F40" s="238">
        <f>tsp!F269</f>
        <v>90.8</v>
      </c>
      <c r="G40" s="342">
        <f t="shared" si="4"/>
        <v>0.8943169506549787</v>
      </c>
      <c r="H40" s="342">
        <f t="shared" si="5"/>
        <v>1</v>
      </c>
      <c r="I40" s="342">
        <f t="shared" si="3"/>
        <v>0.8943169506549787</v>
      </c>
    </row>
    <row r="41" spans="1:9" ht="19.5" customHeight="1">
      <c r="A41" s="90">
        <v>30</v>
      </c>
      <c r="B41" s="230" t="s">
        <v>377</v>
      </c>
      <c r="C41" s="492">
        <f>tsp!C275</f>
        <v>725</v>
      </c>
      <c r="D41" s="234">
        <f>tsp!D275</f>
        <v>175</v>
      </c>
      <c r="E41" s="236">
        <f>tsp!E275</f>
        <v>104.65</v>
      </c>
      <c r="F41" s="238">
        <f>tsp!F275</f>
        <v>231.22</v>
      </c>
      <c r="G41" s="342">
        <f t="shared" si="4"/>
        <v>1.321257142857143</v>
      </c>
      <c r="H41" s="342">
        <f t="shared" si="5"/>
        <v>2.209460105112279</v>
      </c>
      <c r="I41" s="342">
        <f t="shared" si="3"/>
        <v>0.5980000000000001</v>
      </c>
    </row>
    <row r="42" spans="1:9" ht="19.5" customHeight="1">
      <c r="A42" s="90">
        <v>31</v>
      </c>
      <c r="B42" s="230" t="s">
        <v>140</v>
      </c>
      <c r="C42" s="492">
        <f>tsp!C286</f>
        <v>900</v>
      </c>
      <c r="D42" s="234">
        <f>tsp!D286</f>
        <v>1225.6000000000001</v>
      </c>
      <c r="E42" s="236">
        <f>tsp!E286</f>
        <v>305.64</v>
      </c>
      <c r="F42" s="238">
        <f>tsp!F286</f>
        <v>236.14999999999998</v>
      </c>
      <c r="G42" s="342">
        <f t="shared" si="4"/>
        <v>0.19268113577023493</v>
      </c>
      <c r="H42" s="342">
        <f t="shared" si="5"/>
        <v>0.7726410155738778</v>
      </c>
      <c r="I42" s="342">
        <f t="shared" si="3"/>
        <v>0.24937989556135767</v>
      </c>
    </row>
    <row r="43" spans="1:9" ht="19.5" customHeight="1">
      <c r="A43" s="90">
        <v>32</v>
      </c>
      <c r="B43" s="228" t="s">
        <v>611</v>
      </c>
      <c r="C43" s="492">
        <f>tsp!C290</f>
        <v>2.51</v>
      </c>
      <c r="D43" s="234">
        <f>tsp!D290</f>
        <v>2.51</v>
      </c>
      <c r="E43" s="236">
        <f>tsp!E290</f>
        <v>2.51</v>
      </c>
      <c r="F43" s="238">
        <f>tsp!F290</f>
        <v>2.47</v>
      </c>
      <c r="G43" s="342">
        <f t="shared" si="4"/>
        <v>0.9840637450199204</v>
      </c>
      <c r="H43" s="342">
        <f t="shared" si="5"/>
        <v>0.9840637450199204</v>
      </c>
      <c r="I43" s="342">
        <f t="shared" si="3"/>
        <v>1</v>
      </c>
    </row>
    <row r="44" spans="1:9" ht="19.5" customHeight="1">
      <c r="A44" s="90">
        <v>33</v>
      </c>
      <c r="B44" s="227" t="s">
        <v>458</v>
      </c>
      <c r="C44" s="491">
        <f>tsp!C344</f>
        <v>3767.730000000001</v>
      </c>
      <c r="D44" s="233">
        <f>tsp!D344</f>
        <v>5574.61</v>
      </c>
      <c r="E44" s="273">
        <f>tsp!E344</f>
        <v>3332.2599999999993</v>
      </c>
      <c r="F44" s="337">
        <f>tsp!F344</f>
        <v>2935.1000000000004</v>
      </c>
      <c r="G44" s="342">
        <f t="shared" si="4"/>
        <v>0.5265121685642584</v>
      </c>
      <c r="H44" s="342">
        <f t="shared" si="5"/>
        <v>0.8808136219862799</v>
      </c>
      <c r="I44" s="342">
        <f t="shared" si="3"/>
        <v>0.597756614364054</v>
      </c>
    </row>
    <row r="45" spans="1:9" ht="19.5" customHeight="1">
      <c r="A45" s="90">
        <v>34</v>
      </c>
      <c r="B45" s="274" t="s">
        <v>814</v>
      </c>
      <c r="C45" s="492">
        <f>tsp!C353</f>
        <v>705.0899999999999</v>
      </c>
      <c r="D45" s="233">
        <f>tsp!D353</f>
        <v>1110.15</v>
      </c>
      <c r="E45" s="236">
        <f>tsp!E353</f>
        <v>1110.02</v>
      </c>
      <c r="F45" s="238">
        <f>tsp!F353</f>
        <v>733.9000000000001</v>
      </c>
      <c r="G45" s="342">
        <f t="shared" si="4"/>
        <v>0.6610818357879567</v>
      </c>
      <c r="H45" s="342">
        <f t="shared" si="5"/>
        <v>0.6611592583917408</v>
      </c>
      <c r="I45" s="342">
        <f t="shared" si="3"/>
        <v>0.9998828987073818</v>
      </c>
    </row>
    <row r="46" spans="1:9" ht="19.5" customHeight="1">
      <c r="A46" s="90">
        <v>35</v>
      </c>
      <c r="B46" s="229" t="s">
        <v>459</v>
      </c>
      <c r="C46" s="492">
        <f>tsp!C361</f>
        <v>138.21</v>
      </c>
      <c r="D46" s="233">
        <f>tsp!D361</f>
        <v>1043.25</v>
      </c>
      <c r="E46" s="235">
        <f>tsp!E361</f>
        <v>86.92</v>
      </c>
      <c r="F46" s="238">
        <f>tsp!F361</f>
        <v>61.39999999999999</v>
      </c>
      <c r="G46" s="342">
        <f t="shared" si="4"/>
        <v>0.05885454109753174</v>
      </c>
      <c r="H46" s="342">
        <f t="shared" si="5"/>
        <v>0.7063966866083754</v>
      </c>
      <c r="I46" s="342">
        <f t="shared" si="3"/>
        <v>0.08331655883057752</v>
      </c>
    </row>
    <row r="47" spans="1:9" ht="19.5" customHeight="1">
      <c r="A47" s="90">
        <v>36</v>
      </c>
      <c r="B47" s="269" t="s">
        <v>807</v>
      </c>
      <c r="C47" s="492">
        <f>tsp!C362</f>
        <v>4461</v>
      </c>
      <c r="D47" s="458"/>
      <c r="E47" s="459"/>
      <c r="F47" s="460"/>
      <c r="G47" s="342"/>
      <c r="H47" s="342"/>
      <c r="I47" s="342"/>
    </row>
    <row r="48" spans="1:9" ht="19.5" customHeight="1">
      <c r="A48" s="92"/>
      <c r="B48" s="214" t="s">
        <v>332</v>
      </c>
      <c r="C48" s="215">
        <f>SUM(C6:C25,C32:C47)</f>
        <v>21580.7</v>
      </c>
      <c r="D48" s="215">
        <f>SUM(D6:D25,D32:D47)</f>
        <v>20077.04</v>
      </c>
      <c r="E48" s="215">
        <f>SUM(E6:E25,E32:E47)</f>
        <v>13519.589999999998</v>
      </c>
      <c r="F48" s="215">
        <f>SUM(F6:F25,F32:F47)</f>
        <v>11448.75</v>
      </c>
      <c r="G48" s="342">
        <f>F48/D48</f>
        <v>0.5702409319302049</v>
      </c>
      <c r="H48" s="342">
        <f t="shared" si="5"/>
        <v>0.846826715898929</v>
      </c>
      <c r="I48" s="342">
        <f t="shared" si="3"/>
        <v>0.6733856185971636</v>
      </c>
    </row>
    <row r="49" spans="1:9" ht="19.5" customHeight="1">
      <c r="A49" s="567" t="s">
        <v>43</v>
      </c>
      <c r="B49" s="568"/>
      <c r="C49" s="568"/>
      <c r="D49" s="568"/>
      <c r="E49" s="569"/>
      <c r="F49" s="340">
        <f>D48/C48</f>
        <v>0.930323854184526</v>
      </c>
      <c r="G49" s="342"/>
      <c r="H49" s="342"/>
      <c r="I49" s="444"/>
    </row>
    <row r="50" spans="1:9" ht="20.25">
      <c r="A50" s="567" t="s">
        <v>621</v>
      </c>
      <c r="B50" s="568"/>
      <c r="C50" s="568"/>
      <c r="D50" s="568"/>
      <c r="E50" s="569"/>
      <c r="F50" s="340">
        <f>E48/D48</f>
        <v>0.6733856185971636</v>
      </c>
      <c r="G50" s="212"/>
      <c r="H50" s="444"/>
      <c r="I50" s="444"/>
    </row>
    <row r="51" spans="1:9" ht="20.25">
      <c r="A51" s="565" t="s">
        <v>622</v>
      </c>
      <c r="B51" s="565"/>
      <c r="C51" s="565"/>
      <c r="D51" s="565"/>
      <c r="E51" s="565"/>
      <c r="F51" s="340">
        <f>F48/E48</f>
        <v>0.846826715898929</v>
      </c>
      <c r="G51" s="212"/>
      <c r="H51" s="444"/>
      <c r="I51" s="444"/>
    </row>
    <row r="52" spans="1:9" ht="21" thickBot="1">
      <c r="A52" s="566" t="s">
        <v>623</v>
      </c>
      <c r="B52" s="566"/>
      <c r="C52" s="566"/>
      <c r="D52" s="566"/>
      <c r="E52" s="566"/>
      <c r="F52" s="376">
        <f>F48/D48</f>
        <v>0.5702409319302049</v>
      </c>
      <c r="G52" s="275"/>
      <c r="H52" s="444"/>
      <c r="I52" s="444"/>
    </row>
    <row r="53" spans="1:7" ht="6" customHeight="1" thickTop="1">
      <c r="A53" s="262"/>
      <c r="B53" s="262"/>
      <c r="C53" s="262"/>
      <c r="D53" s="50"/>
      <c r="E53" s="564"/>
      <c r="F53" s="564"/>
      <c r="G53" s="52"/>
    </row>
    <row r="54" ht="20.25">
      <c r="E54" s="93"/>
    </row>
  </sheetData>
  <sheetProtection password="CC5C" sheet="1"/>
  <mergeCells count="14">
    <mergeCell ref="H29:I29"/>
    <mergeCell ref="H3:I3"/>
    <mergeCell ref="A50:E50"/>
    <mergeCell ref="A49:E49"/>
    <mergeCell ref="E53:F53"/>
    <mergeCell ref="A51:E51"/>
    <mergeCell ref="A52:E52"/>
    <mergeCell ref="A1:I1"/>
    <mergeCell ref="F29:G29"/>
    <mergeCell ref="F3:G3"/>
    <mergeCell ref="E26:F26"/>
    <mergeCell ref="A27:I27"/>
    <mergeCell ref="A3:C3"/>
    <mergeCell ref="A29:C29"/>
  </mergeCells>
  <printOptions/>
  <pageMargins left="0.94" right="0.1968503937007874" top="0.3937007874015748" bottom="0.1968503937007874" header="0.5118110236220472" footer="0.2362204724409449"/>
  <pageSetup fitToHeight="2" horizontalDpi="600" verticalDpi="600" orientation="landscape" paperSize="9" r:id="rId1"/>
  <rowBreaks count="1" manualBreakCount="1">
    <brk id="2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80"/>
  <sheetViews>
    <sheetView zoomScaleSheetLayoutView="100" zoomScalePageLayoutView="0" workbookViewId="0" topLeftCell="C379">
      <selection activeCell="C379" sqref="A1:IV16384"/>
    </sheetView>
  </sheetViews>
  <sheetFormatPr defaultColWidth="9.140625" defaultRowHeight="12.75"/>
  <cols>
    <col min="1" max="1" width="5.7109375" style="12" customWidth="1"/>
    <col min="2" max="2" width="43.421875" style="12" customWidth="1"/>
    <col min="3" max="3" width="11.421875" style="12" customWidth="1"/>
    <col min="4" max="4" width="11.140625" style="12" customWidth="1"/>
    <col min="5" max="6" width="10.57421875" style="12" customWidth="1"/>
    <col min="7" max="7" width="26.8515625" style="12" customWidth="1"/>
    <col min="8" max="8" width="9.8515625" style="12" customWidth="1"/>
    <col min="9" max="9" width="7.57421875" style="12" customWidth="1"/>
    <col min="10" max="10" width="8.7109375" style="12" customWidth="1"/>
    <col min="11" max="11" width="25.421875" style="12" customWidth="1"/>
    <col min="12" max="16384" width="9.140625" style="12" customWidth="1"/>
  </cols>
  <sheetData>
    <row r="1" spans="1:10" ht="18.75">
      <c r="A1" s="532" t="s">
        <v>100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18.75">
      <c r="A2" s="542" t="s">
        <v>913</v>
      </c>
      <c r="B2" s="542"/>
      <c r="C2" s="13"/>
      <c r="D2" s="448"/>
      <c r="E2" s="13"/>
      <c r="F2" s="13"/>
      <c r="G2" s="13"/>
      <c r="H2" s="533" t="s">
        <v>633</v>
      </c>
      <c r="I2" s="533"/>
      <c r="J2" s="533"/>
    </row>
    <row r="3" spans="1:10" ht="18.75">
      <c r="A3" s="539" t="s">
        <v>314</v>
      </c>
      <c r="B3" s="570" t="s">
        <v>315</v>
      </c>
      <c r="C3" s="539" t="s">
        <v>634</v>
      </c>
      <c r="D3" s="539"/>
      <c r="E3" s="539"/>
      <c r="F3" s="539"/>
      <c r="G3" s="534" t="s">
        <v>636</v>
      </c>
      <c r="H3" s="535"/>
      <c r="I3" s="535"/>
      <c r="J3" s="536"/>
    </row>
    <row r="4" spans="1:10" ht="37.5">
      <c r="A4" s="539"/>
      <c r="B4" s="570"/>
      <c r="C4" s="14" t="s">
        <v>316</v>
      </c>
      <c r="D4" s="14" t="s">
        <v>317</v>
      </c>
      <c r="E4" s="14" t="s">
        <v>318</v>
      </c>
      <c r="F4" s="14" t="s">
        <v>319</v>
      </c>
      <c r="G4" s="14" t="s">
        <v>315</v>
      </c>
      <c r="H4" s="14" t="s">
        <v>333</v>
      </c>
      <c r="I4" s="14" t="s">
        <v>320</v>
      </c>
      <c r="J4" s="14" t="s">
        <v>321</v>
      </c>
    </row>
    <row r="5" spans="1:10" ht="18">
      <c r="A5" s="10" t="s">
        <v>387</v>
      </c>
      <c r="B5" s="10" t="s">
        <v>388</v>
      </c>
      <c r="C5" s="10" t="s">
        <v>389</v>
      </c>
      <c r="D5" s="10" t="s">
        <v>390</v>
      </c>
      <c r="E5" s="10" t="s">
        <v>391</v>
      </c>
      <c r="F5" s="10" t="s">
        <v>392</v>
      </c>
      <c r="G5" s="10" t="s">
        <v>393</v>
      </c>
      <c r="H5" s="10" t="s">
        <v>394</v>
      </c>
      <c r="I5" s="10" t="s">
        <v>395</v>
      </c>
      <c r="J5" s="10" t="s">
        <v>396</v>
      </c>
    </row>
    <row r="6" spans="1:10" ht="18.75">
      <c r="A6" s="29"/>
      <c r="B6" s="251" t="s">
        <v>516</v>
      </c>
      <c r="C6" s="10"/>
      <c r="D6" s="10"/>
      <c r="E6" s="10"/>
      <c r="F6" s="10"/>
      <c r="G6" s="29"/>
      <c r="H6" s="29"/>
      <c r="I6" s="10"/>
      <c r="J6" s="10"/>
    </row>
    <row r="7" spans="1:10" ht="21.75" customHeight="1">
      <c r="A7" s="8">
        <v>1</v>
      </c>
      <c r="B7" s="6" t="s">
        <v>828</v>
      </c>
      <c r="C7" s="5">
        <v>6.35</v>
      </c>
      <c r="D7" s="5">
        <v>6.35</v>
      </c>
      <c r="E7" s="5">
        <v>6.35</v>
      </c>
      <c r="F7" s="26">
        <v>5.13</v>
      </c>
      <c r="G7" s="2" t="s">
        <v>882</v>
      </c>
      <c r="H7" s="8" t="s">
        <v>353</v>
      </c>
      <c r="I7" s="10">
        <v>7200</v>
      </c>
      <c r="J7" s="9">
        <v>6021</v>
      </c>
    </row>
    <row r="8" spans="1:10" ht="21.75" customHeight="1">
      <c r="A8" s="8">
        <v>2</v>
      </c>
      <c r="B8" s="6" t="s">
        <v>19</v>
      </c>
      <c r="C8" s="5">
        <v>200</v>
      </c>
      <c r="D8" s="5">
        <v>50</v>
      </c>
      <c r="E8" s="5">
        <v>50</v>
      </c>
      <c r="F8" s="26"/>
      <c r="G8" s="2"/>
      <c r="H8" s="8"/>
      <c r="I8" s="10"/>
      <c r="J8" s="9"/>
    </row>
    <row r="9" spans="1:10" ht="28.5" customHeight="1">
      <c r="A9" s="8">
        <v>3</v>
      </c>
      <c r="B9" s="6" t="s">
        <v>596</v>
      </c>
      <c r="C9" s="5">
        <v>140.4</v>
      </c>
      <c r="D9" s="5">
        <v>34.8</v>
      </c>
      <c r="E9" s="5">
        <v>34.8</v>
      </c>
      <c r="F9" s="26">
        <v>34.78</v>
      </c>
      <c r="G9" s="2" t="s">
        <v>399</v>
      </c>
      <c r="H9" s="8" t="s">
        <v>352</v>
      </c>
      <c r="I9" s="10">
        <v>700</v>
      </c>
      <c r="J9" s="9">
        <v>140</v>
      </c>
    </row>
    <row r="10" spans="1:10" ht="26.25" customHeight="1">
      <c r="A10" s="8">
        <v>4</v>
      </c>
      <c r="B10" s="6" t="s">
        <v>595</v>
      </c>
      <c r="C10" s="5">
        <v>9.65</v>
      </c>
      <c r="D10" s="5">
        <v>9.65</v>
      </c>
      <c r="E10" s="5">
        <v>9.65</v>
      </c>
      <c r="F10" s="26">
        <v>9.55</v>
      </c>
      <c r="G10" s="2" t="s">
        <v>873</v>
      </c>
      <c r="H10" s="8" t="s">
        <v>352</v>
      </c>
      <c r="I10" s="10">
        <v>250</v>
      </c>
      <c r="J10" s="9">
        <v>56</v>
      </c>
    </row>
    <row r="11" spans="1:10" ht="22.5" customHeight="1">
      <c r="A11" s="8">
        <v>5</v>
      </c>
      <c r="B11" s="6" t="s">
        <v>18</v>
      </c>
      <c r="C11" s="5">
        <v>149.27</v>
      </c>
      <c r="D11" s="5">
        <v>50</v>
      </c>
      <c r="E11" s="5">
        <v>50</v>
      </c>
      <c r="F11" s="26">
        <v>34</v>
      </c>
      <c r="G11" s="2" t="s">
        <v>20</v>
      </c>
      <c r="H11" s="8" t="s">
        <v>352</v>
      </c>
      <c r="I11" s="10">
        <v>1200</v>
      </c>
      <c r="J11" s="9">
        <v>163</v>
      </c>
    </row>
    <row r="12" spans="1:10" ht="21.75" customHeight="1">
      <c r="A12" s="8">
        <v>6</v>
      </c>
      <c r="B12" s="6" t="s">
        <v>711</v>
      </c>
      <c r="C12" s="5">
        <v>6.05</v>
      </c>
      <c r="D12" s="5">
        <v>60.57</v>
      </c>
      <c r="E12" s="5">
        <v>60.57</v>
      </c>
      <c r="F12" s="26">
        <v>56.02</v>
      </c>
      <c r="G12" s="6" t="s">
        <v>355</v>
      </c>
      <c r="H12" s="8" t="s">
        <v>353</v>
      </c>
      <c r="I12" s="10">
        <v>1100</v>
      </c>
      <c r="J12" s="10"/>
    </row>
    <row r="13" spans="1:10" ht="19.5" customHeight="1">
      <c r="A13" s="8">
        <v>7</v>
      </c>
      <c r="B13" s="6" t="s">
        <v>103</v>
      </c>
      <c r="C13" s="5">
        <v>0.3</v>
      </c>
      <c r="D13" s="5">
        <v>0.3</v>
      </c>
      <c r="E13" s="5">
        <v>0.3</v>
      </c>
      <c r="F13" s="26">
        <v>0.26</v>
      </c>
      <c r="G13" s="2"/>
      <c r="H13" s="8"/>
      <c r="I13" s="10"/>
      <c r="J13" s="9"/>
    </row>
    <row r="14" spans="1:10" ht="18.75">
      <c r="A14" s="101"/>
      <c r="B14" s="102" t="s">
        <v>479</v>
      </c>
      <c r="C14" s="100">
        <f>SUM(C7:C13)</f>
        <v>512.02</v>
      </c>
      <c r="D14" s="100">
        <f>SUM(D7:D13)</f>
        <v>211.67000000000002</v>
      </c>
      <c r="E14" s="100">
        <f>SUM(E7:E13)</f>
        <v>211.67000000000002</v>
      </c>
      <c r="F14" s="100">
        <f>SUM(F7:F13)</f>
        <v>139.74</v>
      </c>
      <c r="G14" s="2"/>
      <c r="H14" s="8"/>
      <c r="I14" s="10"/>
      <c r="J14" s="9"/>
    </row>
    <row r="15" spans="1:10" ht="18.75">
      <c r="A15" s="106"/>
      <c r="B15" s="248" t="s">
        <v>515</v>
      </c>
      <c r="C15" s="96"/>
      <c r="D15" s="96"/>
      <c r="E15" s="96"/>
      <c r="F15" s="96"/>
      <c r="G15" s="106"/>
      <c r="H15" s="106"/>
      <c r="I15" s="96"/>
      <c r="J15" s="96"/>
    </row>
    <row r="16" spans="1:10" ht="35.25" customHeight="1">
      <c r="A16" s="4">
        <v>1</v>
      </c>
      <c r="B16" s="2" t="s">
        <v>56</v>
      </c>
      <c r="C16" s="5">
        <v>30</v>
      </c>
      <c r="D16" s="5">
        <v>10</v>
      </c>
      <c r="E16" s="5">
        <v>10</v>
      </c>
      <c r="F16" s="5">
        <v>10</v>
      </c>
      <c r="G16" s="4" t="s">
        <v>644</v>
      </c>
      <c r="H16" s="4" t="s">
        <v>409</v>
      </c>
      <c r="I16" s="18">
        <v>160</v>
      </c>
      <c r="J16" s="10">
        <v>21.5</v>
      </c>
    </row>
    <row r="17" spans="1:10" ht="18" customHeight="1">
      <c r="A17" s="4"/>
      <c r="B17" s="41"/>
      <c r="C17" s="5"/>
      <c r="D17" s="5"/>
      <c r="E17" s="5"/>
      <c r="F17" s="5"/>
      <c r="G17" s="4" t="s">
        <v>645</v>
      </c>
      <c r="H17" s="4" t="s">
        <v>409</v>
      </c>
      <c r="I17" s="18">
        <v>10</v>
      </c>
      <c r="J17" s="10">
        <v>35.53</v>
      </c>
    </row>
    <row r="18" spans="1:10" ht="18" customHeight="1">
      <c r="A18" s="571">
        <v>2</v>
      </c>
      <c r="B18" s="543" t="s">
        <v>818</v>
      </c>
      <c r="C18" s="523">
        <v>1.67</v>
      </c>
      <c r="D18" s="523">
        <v>1.67</v>
      </c>
      <c r="E18" s="523">
        <v>1.67</v>
      </c>
      <c r="F18" s="523">
        <v>1.67</v>
      </c>
      <c r="G18" s="4" t="s">
        <v>412</v>
      </c>
      <c r="H18" s="4" t="s">
        <v>430</v>
      </c>
      <c r="I18" s="18">
        <v>167</v>
      </c>
      <c r="J18" s="10">
        <v>59.36</v>
      </c>
    </row>
    <row r="19" spans="1:10" ht="18" customHeight="1">
      <c r="A19" s="572"/>
      <c r="B19" s="544"/>
      <c r="C19" s="524"/>
      <c r="D19" s="524"/>
      <c r="E19" s="524"/>
      <c r="F19" s="524"/>
      <c r="G19" s="4" t="s">
        <v>411</v>
      </c>
      <c r="H19" s="4" t="s">
        <v>337</v>
      </c>
      <c r="I19" s="18">
        <v>350</v>
      </c>
      <c r="J19" s="10">
        <v>207</v>
      </c>
    </row>
    <row r="20" spans="1:10" ht="26.25" customHeight="1">
      <c r="A20" s="4">
        <v>3</v>
      </c>
      <c r="B20" s="2" t="s">
        <v>55</v>
      </c>
      <c r="C20" s="5">
        <v>6.55</v>
      </c>
      <c r="D20" s="5">
        <v>5</v>
      </c>
      <c r="E20" s="5">
        <v>5</v>
      </c>
      <c r="F20" s="5">
        <v>5</v>
      </c>
      <c r="G20" s="6"/>
      <c r="H20" s="4"/>
      <c r="I20" s="18"/>
      <c r="J20" s="10"/>
    </row>
    <row r="21" spans="1:10" ht="23.25" customHeight="1">
      <c r="A21" s="4"/>
      <c r="B21" s="2"/>
      <c r="C21" s="5"/>
      <c r="D21" s="5"/>
      <c r="E21" s="5"/>
      <c r="F21" s="5"/>
      <c r="G21" s="6" t="s">
        <v>413</v>
      </c>
      <c r="H21" s="4" t="s">
        <v>429</v>
      </c>
      <c r="I21" s="5">
        <v>0.8</v>
      </c>
      <c r="J21" s="5">
        <v>0.67</v>
      </c>
    </row>
    <row r="22" spans="1:10" ht="16.5" customHeight="1">
      <c r="A22" s="4"/>
      <c r="B22" s="2"/>
      <c r="C22" s="5"/>
      <c r="D22" s="5"/>
      <c r="E22" s="5"/>
      <c r="F22" s="5"/>
      <c r="G22" s="6" t="s">
        <v>899</v>
      </c>
      <c r="H22" s="4" t="s">
        <v>430</v>
      </c>
      <c r="I22" s="18">
        <v>50</v>
      </c>
      <c r="J22" s="5">
        <v>36.66</v>
      </c>
    </row>
    <row r="23" spans="1:10" ht="16.5" customHeight="1">
      <c r="A23" s="4"/>
      <c r="B23" s="2"/>
      <c r="C23" s="5"/>
      <c r="D23" s="5"/>
      <c r="E23" s="5"/>
      <c r="F23" s="5"/>
      <c r="G23" s="6" t="s">
        <v>900</v>
      </c>
      <c r="H23" s="4" t="s">
        <v>409</v>
      </c>
      <c r="I23" s="18">
        <v>150</v>
      </c>
      <c r="J23" s="10">
        <v>676.81</v>
      </c>
    </row>
    <row r="24" spans="1:10" ht="16.5" customHeight="1">
      <c r="A24" s="4"/>
      <c r="B24" s="2"/>
      <c r="C24" s="5"/>
      <c r="D24" s="5"/>
      <c r="E24" s="5"/>
      <c r="F24" s="5"/>
      <c r="G24" s="6" t="s">
        <v>901</v>
      </c>
      <c r="H24" s="4" t="s">
        <v>430</v>
      </c>
      <c r="I24" s="5">
        <v>300</v>
      </c>
      <c r="J24" s="5">
        <v>1247</v>
      </c>
    </row>
    <row r="25" spans="1:10" ht="16.5" customHeight="1">
      <c r="A25" s="4"/>
      <c r="B25" s="2"/>
      <c r="C25" s="5"/>
      <c r="D25" s="5"/>
      <c r="E25" s="5"/>
      <c r="F25" s="5"/>
      <c r="G25" s="6" t="s">
        <v>902</v>
      </c>
      <c r="H25" s="4" t="s">
        <v>409</v>
      </c>
      <c r="I25" s="18">
        <v>355</v>
      </c>
      <c r="J25" s="10">
        <v>845</v>
      </c>
    </row>
    <row r="26" spans="1:10" ht="16.5" customHeight="1">
      <c r="A26" s="4"/>
      <c r="B26" s="2"/>
      <c r="C26" s="5"/>
      <c r="D26" s="5"/>
      <c r="E26" s="5"/>
      <c r="F26" s="5"/>
      <c r="G26" s="6" t="s">
        <v>903</v>
      </c>
      <c r="H26" s="4" t="s">
        <v>337</v>
      </c>
      <c r="I26" s="18">
        <v>330</v>
      </c>
      <c r="J26" s="10">
        <v>119</v>
      </c>
    </row>
    <row r="27" spans="1:10" ht="16.5" customHeight="1">
      <c r="A27" s="4"/>
      <c r="B27" s="2"/>
      <c r="C27" s="5"/>
      <c r="D27" s="5"/>
      <c r="E27" s="5"/>
      <c r="F27" s="5"/>
      <c r="G27" s="6" t="s">
        <v>904</v>
      </c>
      <c r="H27" s="4" t="s">
        <v>430</v>
      </c>
      <c r="I27" s="5">
        <v>15</v>
      </c>
      <c r="J27" s="10">
        <v>73</v>
      </c>
    </row>
    <row r="28" spans="1:10" ht="16.5" customHeight="1">
      <c r="A28" s="4"/>
      <c r="B28" s="2"/>
      <c r="C28" s="5"/>
      <c r="D28" s="5"/>
      <c r="E28" s="5"/>
      <c r="F28" s="5"/>
      <c r="G28" s="6" t="s">
        <v>905</v>
      </c>
      <c r="H28" s="4" t="s">
        <v>430</v>
      </c>
      <c r="I28" s="53">
        <v>5</v>
      </c>
      <c r="J28" s="53">
        <v>12.36</v>
      </c>
    </row>
    <row r="29" spans="1:10" ht="36.75" customHeight="1">
      <c r="A29" s="4"/>
      <c r="B29" s="2"/>
      <c r="C29" s="5"/>
      <c r="D29" s="5"/>
      <c r="E29" s="5"/>
      <c r="F29" s="5"/>
      <c r="G29" s="6" t="s">
        <v>906</v>
      </c>
      <c r="H29" s="4" t="s">
        <v>337</v>
      </c>
      <c r="I29" s="18">
        <v>28</v>
      </c>
      <c r="J29" s="10">
        <v>24</v>
      </c>
    </row>
    <row r="30" spans="1:10" ht="16.5" customHeight="1">
      <c r="A30" s="4"/>
      <c r="B30" s="2"/>
      <c r="C30" s="5"/>
      <c r="D30" s="5"/>
      <c r="E30" s="5"/>
      <c r="F30" s="5"/>
      <c r="G30" s="6" t="s">
        <v>907</v>
      </c>
      <c r="H30" s="4" t="s">
        <v>260</v>
      </c>
      <c r="I30" s="5">
        <v>0.35</v>
      </c>
      <c r="J30" s="10">
        <v>0.15</v>
      </c>
    </row>
    <row r="31" spans="1:10" ht="23.25" customHeight="1">
      <c r="A31" s="571">
        <v>4</v>
      </c>
      <c r="B31" s="543" t="s">
        <v>110</v>
      </c>
      <c r="C31" s="523">
        <v>20</v>
      </c>
      <c r="D31" s="575"/>
      <c r="E31" s="575"/>
      <c r="F31" s="575"/>
      <c r="G31" s="6" t="s">
        <v>908</v>
      </c>
      <c r="H31" s="4" t="s">
        <v>260</v>
      </c>
      <c r="I31" s="5">
        <v>0.45</v>
      </c>
      <c r="J31" s="10">
        <v>1.43</v>
      </c>
    </row>
    <row r="32" spans="1:10" ht="23.25" customHeight="1">
      <c r="A32" s="572"/>
      <c r="B32" s="544"/>
      <c r="C32" s="524"/>
      <c r="D32" s="576"/>
      <c r="E32" s="576"/>
      <c r="F32" s="576"/>
      <c r="G32" s="6" t="s">
        <v>909</v>
      </c>
      <c r="H32" s="4" t="s">
        <v>260</v>
      </c>
      <c r="I32" s="5">
        <v>0.18</v>
      </c>
      <c r="J32" s="10">
        <v>0.52</v>
      </c>
    </row>
    <row r="33" spans="1:10" ht="23.25" customHeight="1">
      <c r="A33" s="4"/>
      <c r="B33" s="2"/>
      <c r="C33" s="5"/>
      <c r="D33" s="5"/>
      <c r="E33" s="5"/>
      <c r="F33" s="5"/>
      <c r="G33" s="6" t="s">
        <v>646</v>
      </c>
      <c r="H33" s="4" t="s">
        <v>619</v>
      </c>
      <c r="I33" s="18"/>
      <c r="J33" s="10"/>
    </row>
    <row r="34" spans="1:10" ht="16.5" customHeight="1">
      <c r="A34" s="4">
        <v>6</v>
      </c>
      <c r="B34" s="2" t="s">
        <v>57</v>
      </c>
      <c r="C34" s="5">
        <v>5</v>
      </c>
      <c r="D34" s="5">
        <v>2.5</v>
      </c>
      <c r="E34" s="5">
        <v>2.5</v>
      </c>
      <c r="F34" s="5">
        <v>2.5</v>
      </c>
      <c r="G34" s="6" t="s">
        <v>424</v>
      </c>
      <c r="H34" s="4" t="s">
        <v>337</v>
      </c>
      <c r="I34" s="18">
        <v>400</v>
      </c>
      <c r="J34" s="54">
        <v>144</v>
      </c>
    </row>
    <row r="35" spans="1:10" ht="16.5" customHeight="1">
      <c r="A35" s="4"/>
      <c r="B35" s="2"/>
      <c r="C35" s="5"/>
      <c r="D35" s="5"/>
      <c r="E35" s="5"/>
      <c r="F35" s="5"/>
      <c r="G35" s="6" t="s">
        <v>425</v>
      </c>
      <c r="H35" s="4" t="s">
        <v>337</v>
      </c>
      <c r="I35" s="18">
        <v>112</v>
      </c>
      <c r="J35" s="54">
        <v>250</v>
      </c>
    </row>
    <row r="36" spans="1:10" ht="16.5" customHeight="1">
      <c r="A36" s="4"/>
      <c r="B36" s="2"/>
      <c r="C36" s="5"/>
      <c r="D36" s="5"/>
      <c r="E36" s="5"/>
      <c r="F36" s="5"/>
      <c r="G36" s="6" t="s">
        <v>647</v>
      </c>
      <c r="H36" s="4" t="s">
        <v>337</v>
      </c>
      <c r="I36" s="18">
        <v>300</v>
      </c>
      <c r="J36" s="54"/>
    </row>
    <row r="37" spans="1:10" ht="16.5" customHeight="1">
      <c r="A37" s="4">
        <v>7</v>
      </c>
      <c r="B37" s="2" t="s">
        <v>58</v>
      </c>
      <c r="C37" s="5">
        <v>20</v>
      </c>
      <c r="D37" s="5">
        <v>17.84</v>
      </c>
      <c r="E37" s="5">
        <v>17.43</v>
      </c>
      <c r="F37" s="5">
        <v>17.43</v>
      </c>
      <c r="G37" s="6" t="s">
        <v>797</v>
      </c>
      <c r="H37" s="4" t="s">
        <v>429</v>
      </c>
      <c r="I37" s="5">
        <v>1</v>
      </c>
      <c r="J37" s="54">
        <v>0.93</v>
      </c>
    </row>
    <row r="38" spans="1:10" ht="16.5" customHeight="1">
      <c r="A38" s="4"/>
      <c r="B38" s="2"/>
      <c r="C38" s="5"/>
      <c r="D38" s="5"/>
      <c r="E38" s="5"/>
      <c r="F38" s="5"/>
      <c r="G38" s="6"/>
      <c r="H38" s="4"/>
      <c r="I38" s="18"/>
      <c r="J38" s="54"/>
    </row>
    <row r="39" spans="1:10" ht="16.5" customHeight="1">
      <c r="A39" s="4">
        <v>8</v>
      </c>
      <c r="B39" s="2" t="s">
        <v>59</v>
      </c>
      <c r="C39" s="5">
        <v>20</v>
      </c>
      <c r="D39" s="5">
        <v>10</v>
      </c>
      <c r="E39" s="5">
        <v>10</v>
      </c>
      <c r="F39" s="5">
        <v>10</v>
      </c>
      <c r="G39" s="6" t="s">
        <v>933</v>
      </c>
      <c r="H39" s="4" t="s">
        <v>409</v>
      </c>
      <c r="I39" s="5">
        <v>30</v>
      </c>
      <c r="J39" s="54">
        <v>28.02</v>
      </c>
    </row>
    <row r="40" spans="1:10" ht="16.5" customHeight="1">
      <c r="A40" s="4">
        <v>9</v>
      </c>
      <c r="B40" s="2" t="s">
        <v>60</v>
      </c>
      <c r="C40" s="5">
        <v>10</v>
      </c>
      <c r="D40" s="5">
        <v>10</v>
      </c>
      <c r="E40" s="5">
        <v>10</v>
      </c>
      <c r="F40" s="5">
        <v>10</v>
      </c>
      <c r="G40" s="6" t="s">
        <v>648</v>
      </c>
      <c r="H40" s="4" t="s">
        <v>337</v>
      </c>
      <c r="I40" s="18">
        <v>190</v>
      </c>
      <c r="J40" s="10">
        <v>16</v>
      </c>
    </row>
    <row r="41" spans="1:10" ht="16.5" customHeight="1">
      <c r="A41" s="4"/>
      <c r="B41" s="21" t="s">
        <v>750</v>
      </c>
      <c r="C41" s="5"/>
      <c r="D41" s="5"/>
      <c r="E41" s="5"/>
      <c r="F41" s="5"/>
      <c r="G41" s="6" t="s">
        <v>649</v>
      </c>
      <c r="H41" s="4" t="s">
        <v>337</v>
      </c>
      <c r="I41" s="18">
        <v>285</v>
      </c>
      <c r="J41" s="10">
        <v>300</v>
      </c>
    </row>
    <row r="42" spans="1:10" ht="16.5" customHeight="1">
      <c r="A42" s="4">
        <v>10</v>
      </c>
      <c r="B42" s="2" t="s">
        <v>870</v>
      </c>
      <c r="C42" s="5">
        <v>13.18</v>
      </c>
      <c r="D42" s="5">
        <v>10</v>
      </c>
      <c r="E42" s="5"/>
      <c r="F42" s="5"/>
      <c r="G42" s="6" t="s">
        <v>650</v>
      </c>
      <c r="H42" s="4" t="s">
        <v>337</v>
      </c>
      <c r="I42" s="18">
        <v>1335</v>
      </c>
      <c r="J42" s="10">
        <v>1905</v>
      </c>
    </row>
    <row r="43" spans="1:10" ht="16.5" customHeight="1">
      <c r="A43" s="34"/>
      <c r="B43" s="34"/>
      <c r="C43" s="34"/>
      <c r="D43" s="34"/>
      <c r="E43" s="5"/>
      <c r="F43" s="5"/>
      <c r="G43" s="6" t="s">
        <v>651</v>
      </c>
      <c r="H43" s="4" t="s">
        <v>337</v>
      </c>
      <c r="I43" s="18">
        <v>570</v>
      </c>
      <c r="J43" s="10">
        <v>3</v>
      </c>
    </row>
    <row r="44" spans="1:10" ht="16.5" customHeight="1">
      <c r="A44" s="101"/>
      <c r="B44" s="102" t="s">
        <v>440</v>
      </c>
      <c r="C44" s="100">
        <f>SUM(C16:C42)</f>
        <v>126.4</v>
      </c>
      <c r="D44" s="100">
        <f>SUM(D16:D42)</f>
        <v>67.01</v>
      </c>
      <c r="E44" s="100">
        <f>SUM(E16:E43)</f>
        <v>56.6</v>
      </c>
      <c r="F44" s="100">
        <f>SUM(F16:F43)</f>
        <v>56.6</v>
      </c>
      <c r="G44" s="4"/>
      <c r="H44" s="4"/>
      <c r="I44" s="18"/>
      <c r="J44" s="10"/>
    </row>
    <row r="45" spans="1:10" ht="16.5" customHeight="1">
      <c r="A45" s="4"/>
      <c r="B45" s="19" t="s">
        <v>477</v>
      </c>
      <c r="C45" s="5"/>
      <c r="D45" s="5"/>
      <c r="E45" s="5"/>
      <c r="F45" s="5"/>
      <c r="G45" s="14"/>
      <c r="H45" s="4"/>
      <c r="I45" s="73"/>
      <c r="J45" s="74"/>
    </row>
    <row r="46" spans="1:10" ht="16.5" customHeight="1">
      <c r="A46" s="4">
        <v>1</v>
      </c>
      <c r="B46" s="4" t="s">
        <v>199</v>
      </c>
      <c r="C46" s="5">
        <v>15</v>
      </c>
      <c r="D46" s="5">
        <v>13.5</v>
      </c>
      <c r="E46" s="5">
        <v>12.55</v>
      </c>
      <c r="F46" s="5">
        <v>12.55</v>
      </c>
      <c r="G46" s="4" t="s">
        <v>435</v>
      </c>
      <c r="H46" s="4" t="s">
        <v>508</v>
      </c>
      <c r="I46" s="18">
        <v>60</v>
      </c>
      <c r="J46" s="10">
        <v>27.5</v>
      </c>
    </row>
    <row r="47" spans="1:10" ht="16.5" customHeight="1">
      <c r="A47" s="4"/>
      <c r="B47" s="19" t="s">
        <v>520</v>
      </c>
      <c r="C47" s="5"/>
      <c r="D47" s="5"/>
      <c r="E47" s="5"/>
      <c r="F47" s="5"/>
      <c r="G47" s="4" t="s">
        <v>436</v>
      </c>
      <c r="H47" s="4" t="s">
        <v>337</v>
      </c>
      <c r="I47" s="18">
        <v>1700</v>
      </c>
      <c r="J47" s="10">
        <v>1300</v>
      </c>
    </row>
    <row r="48" spans="1:10" ht="33.75" customHeight="1">
      <c r="A48" s="4">
        <v>2</v>
      </c>
      <c r="B48" s="2" t="s">
        <v>433</v>
      </c>
      <c r="C48" s="5">
        <v>5</v>
      </c>
      <c r="D48" s="5">
        <v>5</v>
      </c>
      <c r="E48" s="5">
        <v>5</v>
      </c>
      <c r="F48" s="5">
        <v>5</v>
      </c>
      <c r="G48" s="4" t="s">
        <v>437</v>
      </c>
      <c r="H48" s="4" t="s">
        <v>337</v>
      </c>
      <c r="I48" s="18">
        <v>2</v>
      </c>
      <c r="J48" s="10">
        <v>3</v>
      </c>
    </row>
    <row r="49" spans="1:10" ht="18" customHeight="1">
      <c r="A49" s="4">
        <v>3</v>
      </c>
      <c r="B49" s="2" t="s">
        <v>200</v>
      </c>
      <c r="C49" s="5">
        <v>1</v>
      </c>
      <c r="D49" s="5">
        <v>0.5</v>
      </c>
      <c r="E49" s="5">
        <v>0.5</v>
      </c>
      <c r="F49" s="5">
        <v>0.5</v>
      </c>
      <c r="G49" s="4" t="s">
        <v>283</v>
      </c>
      <c r="H49" s="4" t="s">
        <v>430</v>
      </c>
      <c r="I49" s="18">
        <v>800</v>
      </c>
      <c r="J49" s="10">
        <v>1000</v>
      </c>
    </row>
    <row r="50" spans="1:10" ht="16.5" customHeight="1">
      <c r="A50" s="4">
        <v>4</v>
      </c>
      <c r="B50" s="2" t="s">
        <v>434</v>
      </c>
      <c r="C50" s="5">
        <v>1</v>
      </c>
      <c r="D50" s="5">
        <v>1</v>
      </c>
      <c r="E50" s="5">
        <v>1</v>
      </c>
      <c r="F50" s="5">
        <v>1</v>
      </c>
      <c r="G50" s="4" t="s">
        <v>284</v>
      </c>
      <c r="H50" s="4" t="s">
        <v>337</v>
      </c>
      <c r="I50" s="377">
        <v>15466</v>
      </c>
      <c r="J50" s="10">
        <v>31000</v>
      </c>
    </row>
    <row r="51" spans="1:10" ht="16.5" customHeight="1">
      <c r="A51" s="4">
        <v>5</v>
      </c>
      <c r="B51" s="2" t="s">
        <v>493</v>
      </c>
      <c r="C51" s="5">
        <v>2</v>
      </c>
      <c r="D51" s="5">
        <v>1</v>
      </c>
      <c r="E51" s="5">
        <v>1</v>
      </c>
      <c r="F51" s="5">
        <v>1</v>
      </c>
      <c r="G51" s="4" t="s">
        <v>286</v>
      </c>
      <c r="H51" s="4" t="s">
        <v>661</v>
      </c>
      <c r="I51" s="18">
        <v>20</v>
      </c>
      <c r="J51" s="10">
        <v>22</v>
      </c>
    </row>
    <row r="52" spans="1:10" ht="16.5" customHeight="1">
      <c r="A52" s="4"/>
      <c r="B52" s="2"/>
      <c r="C52" s="5"/>
      <c r="D52" s="5"/>
      <c r="E52" s="5"/>
      <c r="F52" s="5"/>
      <c r="G52" s="4" t="s">
        <v>311</v>
      </c>
      <c r="H52" s="4" t="s">
        <v>337</v>
      </c>
      <c r="I52" s="18">
        <v>35</v>
      </c>
      <c r="J52" s="10">
        <v>10</v>
      </c>
    </row>
    <row r="53" spans="1:10" ht="16.5" customHeight="1">
      <c r="A53" s="4"/>
      <c r="B53" s="2"/>
      <c r="C53" s="5"/>
      <c r="D53" s="5"/>
      <c r="E53" s="5"/>
      <c r="F53" s="5"/>
      <c r="G53" s="4"/>
      <c r="H53" s="4"/>
      <c r="I53" s="18"/>
      <c r="J53" s="10"/>
    </row>
    <row r="54" spans="1:10" ht="16.5" customHeight="1">
      <c r="A54" s="4">
        <v>6</v>
      </c>
      <c r="B54" s="2" t="s">
        <v>506</v>
      </c>
      <c r="C54" s="5">
        <v>1</v>
      </c>
      <c r="D54" s="5">
        <v>0.6</v>
      </c>
      <c r="E54" s="5">
        <v>0.6</v>
      </c>
      <c r="F54" s="5">
        <v>0.6</v>
      </c>
      <c r="G54" s="4" t="s">
        <v>201</v>
      </c>
      <c r="H54" s="4" t="s">
        <v>337</v>
      </c>
      <c r="I54" s="18">
        <v>50</v>
      </c>
      <c r="J54" s="10">
        <v>113</v>
      </c>
    </row>
    <row r="55" spans="1:10" ht="18.75">
      <c r="A55" s="4">
        <v>7</v>
      </c>
      <c r="B55" s="2" t="s">
        <v>285</v>
      </c>
      <c r="C55" s="5">
        <v>2</v>
      </c>
      <c r="D55" s="5">
        <v>2</v>
      </c>
      <c r="E55" s="5">
        <v>2</v>
      </c>
      <c r="F55" s="5">
        <v>1.96</v>
      </c>
      <c r="G55" s="4" t="s">
        <v>507</v>
      </c>
      <c r="H55" s="4" t="s">
        <v>337</v>
      </c>
      <c r="I55" s="18">
        <v>5</v>
      </c>
      <c r="J55" s="10">
        <v>103</v>
      </c>
    </row>
    <row r="56" spans="1:10" ht="18.75">
      <c r="A56" s="101"/>
      <c r="B56" s="102" t="s">
        <v>441</v>
      </c>
      <c r="C56" s="100">
        <f>SUM(C46:C55)</f>
        <v>27</v>
      </c>
      <c r="D56" s="100">
        <f>SUM(D46:D55)</f>
        <v>23.6</v>
      </c>
      <c r="E56" s="100">
        <f>SUM(E46:E55)</f>
        <v>22.650000000000002</v>
      </c>
      <c r="F56" s="100">
        <f>SUM(F46:F55)</f>
        <v>22.610000000000003</v>
      </c>
      <c r="G56" s="4" t="s">
        <v>438</v>
      </c>
      <c r="H56" s="4" t="s">
        <v>337</v>
      </c>
      <c r="I56" s="18">
        <v>5</v>
      </c>
      <c r="J56" s="10">
        <v>103</v>
      </c>
    </row>
    <row r="57" spans="1:10" ht="19.5" thickBot="1">
      <c r="A57" s="126"/>
      <c r="B57" s="127" t="s">
        <v>478</v>
      </c>
      <c r="C57" s="128">
        <f>C44+C56</f>
        <v>153.4</v>
      </c>
      <c r="D57" s="128">
        <f>D44+D56</f>
        <v>90.61000000000001</v>
      </c>
      <c r="E57" s="128">
        <f>E44+E56</f>
        <v>79.25</v>
      </c>
      <c r="F57" s="128">
        <f>F44+F56</f>
        <v>79.21000000000001</v>
      </c>
      <c r="G57" s="129"/>
      <c r="H57" s="126"/>
      <c r="I57" s="130"/>
      <c r="J57" s="131"/>
    </row>
    <row r="58" spans="1:10" ht="19.5" thickTop="1">
      <c r="A58" s="106"/>
      <c r="B58" s="248" t="s">
        <v>189</v>
      </c>
      <c r="C58" s="96"/>
      <c r="D58" s="96"/>
      <c r="E58" s="96"/>
      <c r="F58" s="96"/>
      <c r="G58" s="106"/>
      <c r="H58" s="106"/>
      <c r="I58" s="96"/>
      <c r="J58" s="96"/>
    </row>
    <row r="59" spans="1:10" ht="22.5" customHeight="1">
      <c r="A59" s="8">
        <v>1</v>
      </c>
      <c r="B59" s="6" t="s">
        <v>579</v>
      </c>
      <c r="C59" s="43">
        <f>C60+C61+C62</f>
        <v>3.5</v>
      </c>
      <c r="D59" s="43">
        <f>D60+D61+D62</f>
        <v>3.5</v>
      </c>
      <c r="E59" s="43">
        <f>E60+E61+E62</f>
        <v>3.5</v>
      </c>
      <c r="F59" s="43">
        <f>F60+F61+F62</f>
        <v>3.0199999999999996</v>
      </c>
      <c r="G59" s="34"/>
      <c r="H59" s="34"/>
      <c r="I59" s="34"/>
      <c r="J59" s="34"/>
    </row>
    <row r="60" spans="1:10" ht="20.25" customHeight="1">
      <c r="A60" s="65" t="s">
        <v>349</v>
      </c>
      <c r="B60" s="6" t="s">
        <v>770</v>
      </c>
      <c r="C60" s="5">
        <v>0.7</v>
      </c>
      <c r="D60" s="5">
        <v>0.7</v>
      </c>
      <c r="E60" s="5">
        <v>0.7</v>
      </c>
      <c r="F60" s="5">
        <v>0.7</v>
      </c>
      <c r="G60" s="6" t="s">
        <v>442</v>
      </c>
      <c r="H60" s="8" t="s">
        <v>336</v>
      </c>
      <c r="I60" s="10">
        <v>80</v>
      </c>
      <c r="J60" s="9">
        <v>31</v>
      </c>
    </row>
    <row r="61" spans="1:10" ht="20.25" customHeight="1">
      <c r="A61" s="65" t="s">
        <v>350</v>
      </c>
      <c r="B61" s="6" t="s">
        <v>549</v>
      </c>
      <c r="C61" s="5">
        <v>2</v>
      </c>
      <c r="D61" s="5">
        <v>2</v>
      </c>
      <c r="E61" s="5">
        <v>2</v>
      </c>
      <c r="F61" s="5">
        <v>1.52</v>
      </c>
      <c r="G61" s="6" t="s">
        <v>549</v>
      </c>
      <c r="H61" s="8" t="s">
        <v>336</v>
      </c>
      <c r="I61" s="18">
        <v>250</v>
      </c>
      <c r="J61" s="76">
        <v>511</v>
      </c>
    </row>
    <row r="62" spans="1:10" ht="18" customHeight="1">
      <c r="A62" s="65" t="s">
        <v>351</v>
      </c>
      <c r="B62" s="6" t="s">
        <v>597</v>
      </c>
      <c r="C62" s="5">
        <v>0.8</v>
      </c>
      <c r="D62" s="5">
        <v>0.8</v>
      </c>
      <c r="E62" s="5">
        <v>0.8</v>
      </c>
      <c r="F62" s="5">
        <v>0.8</v>
      </c>
      <c r="G62" s="6" t="s">
        <v>597</v>
      </c>
      <c r="H62" s="8" t="s">
        <v>336</v>
      </c>
      <c r="I62" s="18">
        <v>400</v>
      </c>
      <c r="J62" s="76">
        <v>461</v>
      </c>
    </row>
    <row r="63" spans="1:10" ht="39.75" customHeight="1">
      <c r="A63" s="8">
        <v>2</v>
      </c>
      <c r="B63" s="6" t="s">
        <v>580</v>
      </c>
      <c r="C63" s="7">
        <v>35</v>
      </c>
      <c r="D63" s="7">
        <v>35</v>
      </c>
      <c r="E63" s="7">
        <v>35</v>
      </c>
      <c r="F63" s="7">
        <v>35</v>
      </c>
      <c r="G63" s="6" t="s">
        <v>348</v>
      </c>
      <c r="H63" s="8" t="s">
        <v>342</v>
      </c>
      <c r="I63" s="5">
        <v>3</v>
      </c>
      <c r="J63" s="386" t="s">
        <v>934</v>
      </c>
    </row>
    <row r="64" spans="1:10" ht="16.5" customHeight="1">
      <c r="A64" s="8"/>
      <c r="B64" s="27" t="s">
        <v>520</v>
      </c>
      <c r="C64" s="7"/>
      <c r="D64" s="7"/>
      <c r="E64" s="7"/>
      <c r="F64" s="7"/>
      <c r="G64" s="6"/>
      <c r="H64" s="8"/>
      <c r="I64" s="5"/>
      <c r="J64" s="386"/>
    </row>
    <row r="65" spans="1:10" ht="21" customHeight="1">
      <c r="A65" s="8">
        <v>3</v>
      </c>
      <c r="B65" s="6" t="s">
        <v>752</v>
      </c>
      <c r="C65" s="7">
        <v>5.3</v>
      </c>
      <c r="D65" s="7"/>
      <c r="E65" s="7"/>
      <c r="F65" s="7"/>
      <c r="G65" s="6"/>
      <c r="H65" s="8"/>
      <c r="I65" s="5"/>
      <c r="J65" s="386"/>
    </row>
    <row r="66" spans="1:10" ht="17.25" customHeight="1">
      <c r="A66" s="8">
        <v>4</v>
      </c>
      <c r="B66" s="6" t="s">
        <v>751</v>
      </c>
      <c r="C66" s="7">
        <v>3.2</v>
      </c>
      <c r="D66" s="7"/>
      <c r="E66" s="7"/>
      <c r="F66" s="7"/>
      <c r="G66" s="6"/>
      <c r="H66" s="8"/>
      <c r="I66" s="5"/>
      <c r="J66" s="386"/>
    </row>
    <row r="67" spans="1:10" ht="19.5" customHeight="1">
      <c r="A67" s="8">
        <v>5</v>
      </c>
      <c r="B67" s="6" t="s">
        <v>728</v>
      </c>
      <c r="C67" s="7">
        <v>7.48</v>
      </c>
      <c r="D67" s="7"/>
      <c r="E67" s="7"/>
      <c r="F67" s="7"/>
      <c r="G67" s="6"/>
      <c r="H67" s="8"/>
      <c r="I67" s="5"/>
      <c r="J67" s="386"/>
    </row>
    <row r="68" spans="1:10" ht="16.5" customHeight="1">
      <c r="A68" s="8">
        <v>6</v>
      </c>
      <c r="B68" s="6" t="s">
        <v>753</v>
      </c>
      <c r="C68" s="7">
        <v>1.45</v>
      </c>
      <c r="D68" s="7"/>
      <c r="E68" s="7"/>
      <c r="F68" s="7"/>
      <c r="G68" s="6"/>
      <c r="H68" s="8"/>
      <c r="I68" s="5"/>
      <c r="J68" s="386"/>
    </row>
    <row r="69" spans="1:10" ht="18.75">
      <c r="A69" s="203"/>
      <c r="B69" s="102" t="s">
        <v>188</v>
      </c>
      <c r="C69" s="100">
        <f>SUM(C59,C63:C68)</f>
        <v>55.93000000000001</v>
      </c>
      <c r="D69" s="100">
        <f>SUM(D59,D63:D68)</f>
        <v>38.5</v>
      </c>
      <c r="E69" s="100">
        <f>SUM(E59,E63:E68)</f>
        <v>38.5</v>
      </c>
      <c r="F69" s="100">
        <f>SUM(F59,F63:F68)</f>
        <v>38.019999999999996</v>
      </c>
      <c r="G69" s="202"/>
      <c r="H69" s="101"/>
      <c r="I69" s="208"/>
      <c r="J69" s="209"/>
    </row>
    <row r="70" spans="1:10" ht="18.75">
      <c r="A70" s="268"/>
      <c r="B70" s="360" t="s">
        <v>668</v>
      </c>
      <c r="C70" s="100">
        <v>360</v>
      </c>
      <c r="D70" s="100"/>
      <c r="E70" s="100"/>
      <c r="F70" s="100">
        <v>94.74</v>
      </c>
      <c r="G70" s="202"/>
      <c r="H70" s="101"/>
      <c r="I70" s="208"/>
      <c r="J70" s="209"/>
    </row>
    <row r="71" spans="1:10" ht="18.75">
      <c r="A71" s="106"/>
      <c r="B71" s="248" t="s">
        <v>669</v>
      </c>
      <c r="C71" s="96"/>
      <c r="D71" s="96"/>
      <c r="E71" s="96"/>
      <c r="F71" s="96"/>
      <c r="G71" s="106"/>
      <c r="H71" s="106"/>
      <c r="I71" s="96"/>
      <c r="J71" s="96"/>
    </row>
    <row r="72" spans="1:10" ht="21" customHeight="1">
      <c r="A72" s="34"/>
      <c r="B72" s="322" t="s">
        <v>339</v>
      </c>
      <c r="C72" s="34"/>
      <c r="D72" s="34"/>
      <c r="E72" s="34"/>
      <c r="F72" s="34"/>
      <c r="G72" s="1"/>
      <c r="H72" s="8"/>
      <c r="I72" s="10"/>
      <c r="J72" s="10"/>
    </row>
    <row r="73" spans="1:10" ht="36.75" customHeight="1">
      <c r="A73" s="8">
        <v>1</v>
      </c>
      <c r="B73" s="6" t="s">
        <v>383</v>
      </c>
      <c r="C73" s="5">
        <v>24.41</v>
      </c>
      <c r="D73" s="5">
        <v>24.41</v>
      </c>
      <c r="E73" s="5">
        <v>24.41</v>
      </c>
      <c r="F73" s="5">
        <v>24.41</v>
      </c>
      <c r="G73" s="1" t="s">
        <v>257</v>
      </c>
      <c r="H73" s="8" t="s">
        <v>352</v>
      </c>
      <c r="I73" s="10">
        <v>5</v>
      </c>
      <c r="J73" s="10">
        <v>5</v>
      </c>
    </row>
    <row r="74" spans="1:10" ht="28.5" customHeight="1">
      <c r="A74" s="8">
        <v>2</v>
      </c>
      <c r="B74" s="2" t="s">
        <v>329</v>
      </c>
      <c r="C74" s="5">
        <v>0.16</v>
      </c>
      <c r="D74" s="5">
        <v>0.16</v>
      </c>
      <c r="E74" s="5">
        <v>0.16</v>
      </c>
      <c r="F74" s="5">
        <v>0.16</v>
      </c>
      <c r="G74" s="28" t="s">
        <v>222</v>
      </c>
      <c r="H74" s="507" t="s">
        <v>155</v>
      </c>
      <c r="I74" s="10">
        <v>2.34</v>
      </c>
      <c r="J74" s="10">
        <v>2.25</v>
      </c>
    </row>
    <row r="75" spans="1:10" ht="36.75" customHeight="1">
      <c r="A75" s="8">
        <v>3</v>
      </c>
      <c r="B75" s="6" t="s">
        <v>331</v>
      </c>
      <c r="C75" s="5">
        <v>15.38</v>
      </c>
      <c r="D75" s="5">
        <v>15.38</v>
      </c>
      <c r="E75" s="5">
        <v>15.38</v>
      </c>
      <c r="F75" s="5">
        <v>15.38</v>
      </c>
      <c r="G75" s="28" t="s">
        <v>359</v>
      </c>
      <c r="H75" s="207" t="s">
        <v>154</v>
      </c>
      <c r="I75" s="10">
        <v>0.1</v>
      </c>
      <c r="J75" s="10">
        <v>0.09</v>
      </c>
    </row>
    <row r="76" spans="1:10" ht="38.25" customHeight="1">
      <c r="A76" s="8">
        <v>4</v>
      </c>
      <c r="B76" s="6" t="s">
        <v>512</v>
      </c>
      <c r="C76" s="5">
        <v>20.93</v>
      </c>
      <c r="D76" s="5">
        <v>20.93</v>
      </c>
      <c r="E76" s="5">
        <v>18.91</v>
      </c>
      <c r="F76" s="5">
        <v>18.86</v>
      </c>
      <c r="G76" s="28" t="s">
        <v>360</v>
      </c>
      <c r="H76" s="207" t="s">
        <v>154</v>
      </c>
      <c r="I76" s="10">
        <v>2.25</v>
      </c>
      <c r="J76" s="10">
        <v>2.11</v>
      </c>
    </row>
    <row r="77" spans="1:10" ht="39.75" customHeight="1">
      <c r="A77" s="8">
        <v>5</v>
      </c>
      <c r="B77" s="6" t="s">
        <v>190</v>
      </c>
      <c r="C77" s="5">
        <v>0.44</v>
      </c>
      <c r="D77" s="5">
        <v>0.44</v>
      </c>
      <c r="E77" s="5">
        <v>0.44</v>
      </c>
      <c r="F77" s="5">
        <v>0.44</v>
      </c>
      <c r="G77" s="28" t="s">
        <v>224</v>
      </c>
      <c r="H77" s="207" t="s">
        <v>154</v>
      </c>
      <c r="I77" s="5">
        <v>0.05</v>
      </c>
      <c r="J77" s="10">
        <v>0.6</v>
      </c>
    </row>
    <row r="78" spans="1:10" ht="36.75" customHeight="1">
      <c r="A78" s="8">
        <v>6</v>
      </c>
      <c r="B78" s="6" t="s">
        <v>800</v>
      </c>
      <c r="C78" s="5">
        <v>23.78</v>
      </c>
      <c r="D78" s="5">
        <v>23.78</v>
      </c>
      <c r="E78" s="5">
        <v>23.78</v>
      </c>
      <c r="F78" s="5">
        <v>23.78</v>
      </c>
      <c r="G78" s="2" t="s">
        <v>225</v>
      </c>
      <c r="H78" s="207" t="s">
        <v>154</v>
      </c>
      <c r="I78" s="10">
        <v>3</v>
      </c>
      <c r="J78" s="10">
        <v>1.55</v>
      </c>
    </row>
    <row r="79" spans="1:10" ht="30" customHeight="1">
      <c r="A79" s="8">
        <v>7</v>
      </c>
      <c r="B79" s="6" t="s">
        <v>848</v>
      </c>
      <c r="C79" s="5">
        <v>0.05</v>
      </c>
      <c r="D79" s="34"/>
      <c r="E79" s="34"/>
      <c r="F79" s="5"/>
      <c r="G79" s="28" t="s">
        <v>363</v>
      </c>
      <c r="H79" s="207" t="s">
        <v>154</v>
      </c>
      <c r="I79" s="5">
        <v>0.03</v>
      </c>
      <c r="J79" s="10">
        <v>0.08</v>
      </c>
    </row>
    <row r="80" spans="1:10" ht="34.5" customHeight="1">
      <c r="A80" s="34"/>
      <c r="B80" s="27" t="s">
        <v>520</v>
      </c>
      <c r="C80" s="34"/>
      <c r="D80" s="34"/>
      <c r="E80" s="5"/>
      <c r="F80" s="5"/>
      <c r="G80" s="28" t="s">
        <v>364</v>
      </c>
      <c r="H80" s="207" t="s">
        <v>154</v>
      </c>
      <c r="I80" s="10">
        <v>0.01</v>
      </c>
      <c r="J80" s="10">
        <v>0.03</v>
      </c>
    </row>
    <row r="81" spans="1:14" ht="23.25" customHeight="1">
      <c r="A81" s="8">
        <v>8</v>
      </c>
      <c r="B81" s="6" t="s">
        <v>357</v>
      </c>
      <c r="C81" s="5">
        <v>1.12</v>
      </c>
      <c r="D81" s="5">
        <v>1.12</v>
      </c>
      <c r="E81" s="5">
        <v>1.12</v>
      </c>
      <c r="F81" s="5">
        <v>1.12</v>
      </c>
      <c r="G81" s="2" t="s">
        <v>365</v>
      </c>
      <c r="H81" s="6" t="s">
        <v>513</v>
      </c>
      <c r="I81" s="10"/>
      <c r="J81" s="10">
        <v>74.6</v>
      </c>
      <c r="M81" s="10">
        <v>70</v>
      </c>
      <c r="N81" s="34"/>
    </row>
    <row r="82" spans="1:14" ht="34.5" customHeight="1">
      <c r="A82" s="8">
        <v>9</v>
      </c>
      <c r="B82" s="6" t="s">
        <v>867</v>
      </c>
      <c r="C82" s="5">
        <v>62</v>
      </c>
      <c r="D82" s="5">
        <v>50</v>
      </c>
      <c r="E82" s="5">
        <v>50</v>
      </c>
      <c r="F82" s="5">
        <v>50</v>
      </c>
      <c r="G82" s="2" t="s">
        <v>366</v>
      </c>
      <c r="H82" s="14" t="s">
        <v>337</v>
      </c>
      <c r="I82" s="382">
        <v>1351</v>
      </c>
      <c r="J82" s="382">
        <v>1296</v>
      </c>
      <c r="M82" s="10">
        <v>40</v>
      </c>
      <c r="N82" s="34"/>
    </row>
    <row r="83" spans="1:10" ht="18.75" customHeight="1" thickBot="1">
      <c r="A83" s="470"/>
      <c r="B83" s="468" t="s">
        <v>202</v>
      </c>
      <c r="C83" s="471">
        <f>SUM(C73:C82)</f>
        <v>148.26999999999998</v>
      </c>
      <c r="D83" s="471">
        <f>SUM(D73:D82)</f>
        <v>136.22</v>
      </c>
      <c r="E83" s="471">
        <f>SUM(E73:E82)</f>
        <v>134.2</v>
      </c>
      <c r="F83" s="471">
        <f>SUM(F73:F82)</f>
        <v>134.15</v>
      </c>
      <c r="G83" s="141"/>
      <c r="H83" s="141"/>
      <c r="I83" s="129"/>
      <c r="J83" s="133"/>
    </row>
    <row r="84" spans="1:10" ht="19.5" customHeight="1" thickTop="1">
      <c r="A84" s="106"/>
      <c r="B84" s="246" t="s">
        <v>670</v>
      </c>
      <c r="C84" s="98"/>
      <c r="D84" s="98"/>
      <c r="E84" s="98"/>
      <c r="F84" s="98"/>
      <c r="G84" s="123"/>
      <c r="H84" s="123"/>
      <c r="I84" s="123"/>
      <c r="J84" s="123"/>
    </row>
    <row r="85" spans="1:10" ht="19.5" customHeight="1">
      <c r="A85" s="8">
        <v>1</v>
      </c>
      <c r="B85" s="6" t="s">
        <v>37</v>
      </c>
      <c r="C85" s="5">
        <v>11.23</v>
      </c>
      <c r="D85" s="5">
        <v>11.23</v>
      </c>
      <c r="E85" s="5">
        <v>6.51</v>
      </c>
      <c r="F85" s="5">
        <v>6.12</v>
      </c>
      <c r="G85" s="4" t="s">
        <v>35</v>
      </c>
      <c r="H85" s="4" t="s">
        <v>337</v>
      </c>
      <c r="I85" s="10">
        <v>7000</v>
      </c>
      <c r="J85" s="10">
        <v>3631</v>
      </c>
    </row>
    <row r="86" spans="1:10" ht="19.5" customHeight="1">
      <c r="A86" s="8">
        <v>2</v>
      </c>
      <c r="B86" s="6" t="s">
        <v>38</v>
      </c>
      <c r="C86" s="5">
        <v>6.35</v>
      </c>
      <c r="D86" s="5">
        <v>6.35</v>
      </c>
      <c r="E86" s="5">
        <v>6.35</v>
      </c>
      <c r="F86" s="5">
        <v>6.35</v>
      </c>
      <c r="G86" s="72" t="s">
        <v>36</v>
      </c>
      <c r="H86" s="66" t="s">
        <v>402</v>
      </c>
      <c r="I86" s="56">
        <v>8300</v>
      </c>
      <c r="J86" s="56">
        <v>3906</v>
      </c>
    </row>
    <row r="87" spans="1:10" ht="19.5" customHeight="1">
      <c r="A87" s="8">
        <v>3</v>
      </c>
      <c r="B87" s="6" t="s">
        <v>850</v>
      </c>
      <c r="C87" s="5">
        <v>5.4</v>
      </c>
      <c r="D87" s="5">
        <v>5.4</v>
      </c>
      <c r="E87" s="5">
        <v>5.4</v>
      </c>
      <c r="F87" s="5">
        <v>5.4</v>
      </c>
      <c r="G87" s="4"/>
      <c r="H87" s="8"/>
      <c r="I87" s="10"/>
      <c r="J87" s="10"/>
    </row>
    <row r="88" spans="1:10" ht="19.5" customHeight="1" thickBot="1">
      <c r="A88" s="101"/>
      <c r="B88" s="201" t="s">
        <v>480</v>
      </c>
      <c r="C88" s="100">
        <f>SUM(C85:C87)</f>
        <v>22.979999999999997</v>
      </c>
      <c r="D88" s="100">
        <f>SUM(D85:D87)</f>
        <v>22.979999999999997</v>
      </c>
      <c r="E88" s="100">
        <f>SUM(E85:E87)</f>
        <v>18.259999999999998</v>
      </c>
      <c r="F88" s="100">
        <f>SUM(F85:F87)</f>
        <v>17.869999999999997</v>
      </c>
      <c r="G88" s="126"/>
      <c r="H88" s="126"/>
      <c r="I88" s="135"/>
      <c r="J88" s="135"/>
    </row>
    <row r="89" spans="1:10" ht="19.5" customHeight="1" thickTop="1">
      <c r="A89" s="106"/>
      <c r="B89" s="246" t="s">
        <v>671</v>
      </c>
      <c r="C89" s="98"/>
      <c r="D89" s="98"/>
      <c r="E89" s="98"/>
      <c r="F89" s="98"/>
      <c r="G89" s="123"/>
      <c r="H89" s="123"/>
      <c r="I89" s="98"/>
      <c r="J89" s="98"/>
    </row>
    <row r="90" spans="1:10" ht="19.5" customHeight="1">
      <c r="A90" s="540"/>
      <c r="B90" s="582" t="s">
        <v>754</v>
      </c>
      <c r="C90" s="578">
        <v>30</v>
      </c>
      <c r="D90" s="578">
        <v>30</v>
      </c>
      <c r="E90" s="578">
        <v>30</v>
      </c>
      <c r="F90" s="578">
        <v>29.48</v>
      </c>
      <c r="G90" s="4" t="s">
        <v>385</v>
      </c>
      <c r="H90" s="8" t="s">
        <v>401</v>
      </c>
      <c r="I90" s="5">
        <v>0.35</v>
      </c>
      <c r="J90" s="5">
        <v>0.35</v>
      </c>
    </row>
    <row r="91" spans="1:10" ht="19.5" customHeight="1">
      <c r="A91" s="581"/>
      <c r="B91" s="583"/>
      <c r="C91" s="579"/>
      <c r="D91" s="579"/>
      <c r="E91" s="579"/>
      <c r="F91" s="579"/>
      <c r="G91" s="4"/>
      <c r="H91" s="8" t="s">
        <v>31</v>
      </c>
      <c r="I91" s="18">
        <v>35</v>
      </c>
      <c r="J91" s="18">
        <v>35</v>
      </c>
    </row>
    <row r="92" spans="1:10" ht="19.5" customHeight="1">
      <c r="A92" s="541"/>
      <c r="B92" s="584"/>
      <c r="C92" s="580"/>
      <c r="D92" s="580"/>
      <c r="E92" s="580"/>
      <c r="F92" s="580"/>
      <c r="G92" s="4" t="s">
        <v>295</v>
      </c>
      <c r="H92" s="8" t="s">
        <v>401</v>
      </c>
      <c r="I92" s="53">
        <v>4</v>
      </c>
      <c r="J92" s="5">
        <v>4</v>
      </c>
    </row>
    <row r="93" spans="1:10" ht="19.5" customHeight="1">
      <c r="A93" s="95"/>
      <c r="B93" s="441"/>
      <c r="C93" s="116"/>
      <c r="D93" s="116"/>
      <c r="E93" s="116"/>
      <c r="F93" s="116"/>
      <c r="G93" s="4"/>
      <c r="H93" s="8" t="s">
        <v>31</v>
      </c>
      <c r="I93" s="442">
        <v>20</v>
      </c>
      <c r="J93" s="18">
        <v>20</v>
      </c>
    </row>
    <row r="94" spans="1:10" ht="19.5" customHeight="1">
      <c r="A94" s="42"/>
      <c r="B94" s="4"/>
      <c r="C94" s="5"/>
      <c r="D94" s="5"/>
      <c r="E94" s="5"/>
      <c r="F94" s="5"/>
      <c r="G94" s="4" t="s">
        <v>386</v>
      </c>
      <c r="H94" s="8" t="s">
        <v>337</v>
      </c>
      <c r="I94" s="18">
        <v>55</v>
      </c>
      <c r="J94" s="10">
        <v>56</v>
      </c>
    </row>
    <row r="95" spans="1:10" ht="19.5" customHeight="1">
      <c r="A95" s="42"/>
      <c r="B95" s="4"/>
      <c r="C95" s="25"/>
      <c r="D95" s="25"/>
      <c r="E95" s="10"/>
      <c r="F95" s="25"/>
      <c r="G95" s="4" t="s">
        <v>191</v>
      </c>
      <c r="H95" s="8" t="s">
        <v>337</v>
      </c>
      <c r="I95" s="10">
        <v>55</v>
      </c>
      <c r="J95" s="10">
        <v>55</v>
      </c>
    </row>
    <row r="96" spans="1:10" ht="19.5" customHeight="1" thickBot="1">
      <c r="A96" s="126"/>
      <c r="B96" s="134" t="s">
        <v>481</v>
      </c>
      <c r="C96" s="128">
        <f>SUM(C90:C95)</f>
        <v>30</v>
      </c>
      <c r="D96" s="128">
        <f>SUM(D90:D95)</f>
        <v>30</v>
      </c>
      <c r="E96" s="128">
        <f>SUM(E90:E95)</f>
        <v>30</v>
      </c>
      <c r="F96" s="128">
        <f>SUM(F90:F95)</f>
        <v>29.48</v>
      </c>
      <c r="G96" s="126"/>
      <c r="H96" s="132"/>
      <c r="I96" s="136"/>
      <c r="J96" s="136"/>
    </row>
    <row r="97" spans="1:10" ht="15.75" customHeight="1" thickTop="1">
      <c r="A97" s="105"/>
      <c r="B97" s="252" t="s">
        <v>672</v>
      </c>
      <c r="C97" s="122"/>
      <c r="D97" s="122"/>
      <c r="E97" s="122"/>
      <c r="F97" s="122"/>
      <c r="G97" s="125"/>
      <c r="H97" s="106"/>
      <c r="I97" s="96"/>
      <c r="J97" s="96"/>
    </row>
    <row r="98" spans="1:10" ht="15.75" customHeight="1">
      <c r="A98" s="29"/>
      <c r="B98" s="16" t="s">
        <v>520</v>
      </c>
      <c r="C98" s="10"/>
      <c r="D98" s="10"/>
      <c r="E98" s="10"/>
      <c r="F98" s="10"/>
      <c r="G98" s="125"/>
      <c r="H98" s="106"/>
      <c r="I98" s="96"/>
      <c r="J98" s="96"/>
    </row>
    <row r="99" spans="1:10" ht="21" customHeight="1">
      <c r="A99" s="8">
        <v>1</v>
      </c>
      <c r="B99" s="6" t="s">
        <v>505</v>
      </c>
      <c r="C99" s="26">
        <v>125</v>
      </c>
      <c r="D99" s="5">
        <v>125</v>
      </c>
      <c r="E99" s="5">
        <v>125</v>
      </c>
      <c r="F99" s="5">
        <v>125</v>
      </c>
      <c r="G99" s="38" t="s">
        <v>261</v>
      </c>
      <c r="H99" s="39" t="s">
        <v>401</v>
      </c>
      <c r="I99" s="18">
        <v>300</v>
      </c>
      <c r="J99" s="18"/>
    </row>
    <row r="100" spans="1:10" ht="21" customHeight="1">
      <c r="A100" s="8"/>
      <c r="B100" s="6"/>
      <c r="C100" s="26"/>
      <c r="D100" s="5"/>
      <c r="E100" s="5"/>
      <c r="F100" s="5"/>
      <c r="G100" s="38" t="s">
        <v>599</v>
      </c>
      <c r="H100" s="39" t="s">
        <v>401</v>
      </c>
      <c r="I100" s="18">
        <v>1680</v>
      </c>
      <c r="J100" s="18">
        <v>1265</v>
      </c>
    </row>
    <row r="101" spans="1:10" ht="20.25" customHeight="1">
      <c r="A101" s="8"/>
      <c r="B101" s="6"/>
      <c r="C101" s="5"/>
      <c r="D101" s="5"/>
      <c r="E101" s="5"/>
      <c r="F101" s="5"/>
      <c r="G101" s="38" t="s">
        <v>548</v>
      </c>
      <c r="H101" s="39" t="s">
        <v>301</v>
      </c>
      <c r="I101" s="18">
        <v>300</v>
      </c>
      <c r="J101" s="18">
        <v>175</v>
      </c>
    </row>
    <row r="102" spans="1:10" ht="18.75" customHeight="1">
      <c r="A102" s="8"/>
      <c r="B102" s="6"/>
      <c r="C102" s="5"/>
      <c r="D102" s="5"/>
      <c r="E102" s="5"/>
      <c r="F102" s="5"/>
      <c r="G102" s="38" t="s">
        <v>805</v>
      </c>
      <c r="H102" s="39" t="s">
        <v>337</v>
      </c>
      <c r="I102" s="18">
        <v>150</v>
      </c>
      <c r="J102" s="18"/>
    </row>
    <row r="103" spans="1:10" ht="15.75" customHeight="1">
      <c r="A103" s="198"/>
      <c r="B103" s="197" t="s">
        <v>536</v>
      </c>
      <c r="C103" s="315">
        <f>SUM(C99:C102)</f>
        <v>125</v>
      </c>
      <c r="D103" s="315">
        <f>SUM(D99:D102)</f>
        <v>125</v>
      </c>
      <c r="E103" s="315">
        <f>SUM(E99:E102)</f>
        <v>125</v>
      </c>
      <c r="F103" s="315">
        <f>SUM(F99:F102)</f>
        <v>125</v>
      </c>
      <c r="G103" s="316"/>
      <c r="H103" s="317"/>
      <c r="I103" s="445"/>
      <c r="J103" s="445"/>
    </row>
    <row r="104" spans="1:10" ht="15.75" customHeight="1">
      <c r="A104" s="267"/>
      <c r="B104" s="248" t="s">
        <v>673</v>
      </c>
      <c r="C104" s="318"/>
      <c r="D104" s="318"/>
      <c r="E104" s="318"/>
      <c r="F104" s="318"/>
      <c r="G104" s="319"/>
      <c r="H104" s="320"/>
      <c r="I104" s="296"/>
      <c r="J104" s="296"/>
    </row>
    <row r="105" spans="1:10" ht="15.75" customHeight="1">
      <c r="A105" s="267">
        <v>1</v>
      </c>
      <c r="B105" s="314" t="s">
        <v>760</v>
      </c>
      <c r="C105" s="423">
        <v>50</v>
      </c>
      <c r="D105" s="318">
        <v>125</v>
      </c>
      <c r="E105" s="318"/>
      <c r="F105" s="318"/>
      <c r="G105" s="422"/>
      <c r="H105" s="320"/>
      <c r="I105" s="296"/>
      <c r="J105" s="296"/>
    </row>
    <row r="106" spans="1:10" ht="15.75" customHeight="1">
      <c r="A106" s="267">
        <v>2</v>
      </c>
      <c r="B106" s="314" t="s">
        <v>122</v>
      </c>
      <c r="C106" s="423">
        <v>50</v>
      </c>
      <c r="D106" s="318"/>
      <c r="E106" s="318"/>
      <c r="F106" s="318"/>
      <c r="G106" s="343"/>
      <c r="H106" s="320"/>
      <c r="I106" s="296"/>
      <c r="J106" s="296"/>
    </row>
    <row r="107" spans="1:10" ht="15.75" customHeight="1">
      <c r="A107" s="414"/>
      <c r="B107" s="424" t="s">
        <v>123</v>
      </c>
      <c r="C107" s="412">
        <f>SUM(C105:C106)</f>
        <v>100</v>
      </c>
      <c r="D107" s="412">
        <f>SUM(D105:D106)</f>
        <v>125</v>
      </c>
      <c r="E107" s="412">
        <f>SUM(E105:E106)</f>
        <v>0</v>
      </c>
      <c r="F107" s="412">
        <f>SUM(F105:F106)</f>
        <v>0</v>
      </c>
      <c r="G107" s="425"/>
      <c r="H107" s="426"/>
      <c r="I107" s="427"/>
      <c r="J107" s="427"/>
    </row>
    <row r="108" spans="1:10" ht="18.75">
      <c r="A108" s="106"/>
      <c r="B108" s="251" t="s">
        <v>551</v>
      </c>
      <c r="C108" s="7"/>
      <c r="D108" s="7"/>
      <c r="E108" s="7"/>
      <c r="F108" s="7"/>
      <c r="G108" s="106"/>
      <c r="H108" s="106"/>
      <c r="I108" s="96"/>
      <c r="J108" s="96"/>
    </row>
    <row r="109" spans="1:10" ht="18.75">
      <c r="A109" s="8"/>
      <c r="B109" s="321"/>
      <c r="C109" s="34"/>
      <c r="D109" s="34"/>
      <c r="E109" s="5"/>
      <c r="F109" s="5"/>
      <c r="G109" s="4" t="s">
        <v>345</v>
      </c>
      <c r="H109" s="8" t="s">
        <v>346</v>
      </c>
      <c r="I109" s="80">
        <v>8000</v>
      </c>
      <c r="J109" s="80">
        <v>8012</v>
      </c>
    </row>
    <row r="110" spans="1:10" ht="21.75" customHeight="1">
      <c r="A110" s="8">
        <v>1</v>
      </c>
      <c r="B110" s="1" t="s">
        <v>15</v>
      </c>
      <c r="C110" s="5">
        <v>10.52</v>
      </c>
      <c r="D110" s="5">
        <v>10.52</v>
      </c>
      <c r="E110" s="5">
        <v>10.55</v>
      </c>
      <c r="F110" s="5">
        <v>10.55</v>
      </c>
      <c r="G110" s="4" t="s">
        <v>263</v>
      </c>
      <c r="H110" s="8" t="s">
        <v>346</v>
      </c>
      <c r="I110" s="80">
        <v>900</v>
      </c>
      <c r="J110" s="80">
        <v>194</v>
      </c>
    </row>
    <row r="111" spans="1:10" ht="20.25" customHeight="1">
      <c r="A111" s="8">
        <v>2</v>
      </c>
      <c r="B111" s="1" t="s">
        <v>804</v>
      </c>
      <c r="C111" s="5">
        <v>0.05</v>
      </c>
      <c r="D111" s="5">
        <v>0.04</v>
      </c>
      <c r="E111" s="5">
        <v>0.05</v>
      </c>
      <c r="F111" s="5">
        <v>0.05</v>
      </c>
      <c r="G111" s="4" t="s">
        <v>264</v>
      </c>
      <c r="H111" s="8" t="s">
        <v>337</v>
      </c>
      <c r="I111" s="377">
        <v>4000</v>
      </c>
      <c r="J111" s="377">
        <v>1639</v>
      </c>
    </row>
    <row r="112" spans="1:10" ht="18.75">
      <c r="A112" s="8">
        <v>3</v>
      </c>
      <c r="B112" s="1" t="s">
        <v>803</v>
      </c>
      <c r="C112" s="5">
        <v>15</v>
      </c>
      <c r="D112" s="5">
        <v>12.6</v>
      </c>
      <c r="E112" s="5">
        <v>12.6</v>
      </c>
      <c r="F112" s="5">
        <v>10.79</v>
      </c>
      <c r="G112" s="4" t="s">
        <v>265</v>
      </c>
      <c r="H112" s="8" t="s">
        <v>346</v>
      </c>
      <c r="I112" s="80">
        <v>125</v>
      </c>
      <c r="J112" s="80">
        <v>62</v>
      </c>
    </row>
    <row r="113" spans="1:10" ht="20.25" customHeight="1">
      <c r="A113" s="8">
        <v>4</v>
      </c>
      <c r="B113" s="1" t="s">
        <v>16</v>
      </c>
      <c r="C113" s="5">
        <v>22</v>
      </c>
      <c r="D113" s="5">
        <v>22</v>
      </c>
      <c r="E113" s="5">
        <v>22</v>
      </c>
      <c r="F113" s="5">
        <v>22</v>
      </c>
      <c r="G113" s="4"/>
      <c r="H113" s="8"/>
      <c r="I113" s="80"/>
      <c r="J113" s="80"/>
    </row>
    <row r="114" spans="1:10" ht="18.75">
      <c r="A114" s="8"/>
      <c r="B114" s="1"/>
      <c r="C114" s="5"/>
      <c r="D114" s="5"/>
      <c r="E114" s="5"/>
      <c r="F114" s="5"/>
      <c r="G114" s="4"/>
      <c r="H114" s="8"/>
      <c r="I114" s="80"/>
      <c r="J114" s="80"/>
    </row>
    <row r="115" spans="1:10" ht="18.75">
      <c r="A115" s="8">
        <v>5</v>
      </c>
      <c r="B115" s="1" t="s">
        <v>746</v>
      </c>
      <c r="C115" s="5">
        <v>30.7</v>
      </c>
      <c r="D115" s="5">
        <v>15</v>
      </c>
      <c r="E115" s="5">
        <v>15</v>
      </c>
      <c r="F115" s="5">
        <v>15</v>
      </c>
      <c r="G115" s="4"/>
      <c r="H115" s="8"/>
      <c r="I115" s="80"/>
      <c r="J115" s="80"/>
    </row>
    <row r="116" spans="1:10" ht="37.5">
      <c r="A116" s="8">
        <v>6</v>
      </c>
      <c r="B116" s="1" t="s">
        <v>824</v>
      </c>
      <c r="C116" s="5">
        <v>4.93</v>
      </c>
      <c r="D116" s="5">
        <v>0.04</v>
      </c>
      <c r="E116" s="5"/>
      <c r="F116" s="5"/>
      <c r="G116" s="4"/>
      <c r="H116" s="8"/>
      <c r="I116" s="80"/>
      <c r="J116" s="80"/>
    </row>
    <row r="117" spans="1:10" ht="18.75">
      <c r="A117" s="196"/>
      <c r="B117" s="190" t="s">
        <v>398</v>
      </c>
      <c r="C117" s="191">
        <f>SUM(C110:C116)</f>
        <v>83.19999999999999</v>
      </c>
      <c r="D117" s="191">
        <f>SUM(D110:D116)</f>
        <v>60.199999999999996</v>
      </c>
      <c r="E117" s="191">
        <f>SUM(E109:E116)</f>
        <v>60.2</v>
      </c>
      <c r="F117" s="191">
        <f>SUM(F109:F116)</f>
        <v>58.39</v>
      </c>
      <c r="G117" s="199"/>
      <c r="H117" s="196"/>
      <c r="I117" s="200"/>
      <c r="J117" s="200"/>
    </row>
    <row r="118" spans="1:10" ht="18.75">
      <c r="A118" s="196"/>
      <c r="B118" s="190" t="s">
        <v>255</v>
      </c>
      <c r="C118" s="191">
        <f>SUM(C14,C57,C69,C70,C83,C88,C96,C103,C107,C117)</f>
        <v>1590.8</v>
      </c>
      <c r="D118" s="191">
        <f>SUM(D14,D57,D69,D70,D83,D88,D96,D103,D107,D117)</f>
        <v>840.1800000000001</v>
      </c>
      <c r="E118" s="191">
        <f>SUM(E14,E57,E69,E70,E83,E88,E96,E103,E107,E117)</f>
        <v>697.08</v>
      </c>
      <c r="F118" s="191">
        <f>SUM(F14,F57,F69,F70,F83,F88,F96,F103,F107,F117)</f>
        <v>716.6</v>
      </c>
      <c r="G118" s="199"/>
      <c r="H118" s="196"/>
      <c r="I118" s="200"/>
      <c r="J118" s="200"/>
    </row>
    <row r="119" spans="1:10" ht="18.75">
      <c r="A119" s="29"/>
      <c r="B119" s="251" t="s">
        <v>674</v>
      </c>
      <c r="C119" s="10"/>
      <c r="D119" s="10"/>
      <c r="E119" s="10"/>
      <c r="F119" s="10"/>
      <c r="G119" s="29"/>
      <c r="H119" s="29"/>
      <c r="I119" s="10"/>
      <c r="J119" s="10"/>
    </row>
    <row r="120" spans="1:10" ht="18.75">
      <c r="A120" s="29"/>
      <c r="B120" s="322" t="s">
        <v>347</v>
      </c>
      <c r="C120" s="10"/>
      <c r="D120" s="10"/>
      <c r="E120" s="10"/>
      <c r="F120" s="10"/>
      <c r="G120" s="29"/>
      <c r="H120" s="29"/>
      <c r="I120" s="10"/>
      <c r="J120" s="10"/>
    </row>
    <row r="121" spans="1:10" ht="18" customHeight="1">
      <c r="A121" s="8">
        <v>1</v>
      </c>
      <c r="B121" s="4" t="s">
        <v>291</v>
      </c>
      <c r="C121" s="5">
        <v>34.32</v>
      </c>
      <c r="D121" s="5">
        <v>34.32</v>
      </c>
      <c r="E121" s="5">
        <v>32.605</v>
      </c>
      <c r="F121" s="5">
        <v>32.61</v>
      </c>
      <c r="G121" s="2"/>
      <c r="H121" s="6"/>
      <c r="I121" s="10"/>
      <c r="J121" s="10"/>
    </row>
    <row r="122" spans="1:10" ht="18" customHeight="1">
      <c r="A122" s="8">
        <v>2</v>
      </c>
      <c r="B122" s="4" t="s">
        <v>292</v>
      </c>
      <c r="C122" s="5">
        <v>86.53</v>
      </c>
      <c r="D122" s="5">
        <v>86.53</v>
      </c>
      <c r="E122" s="5">
        <v>56.42</v>
      </c>
      <c r="F122" s="5">
        <v>56.42</v>
      </c>
      <c r="G122" s="6"/>
      <c r="H122" s="4"/>
      <c r="I122" s="10"/>
      <c r="J122" s="10"/>
    </row>
    <row r="123" spans="1:10" ht="18.75">
      <c r="A123" s="8"/>
      <c r="B123" s="16" t="s">
        <v>151</v>
      </c>
      <c r="C123" s="5"/>
      <c r="D123" s="5"/>
      <c r="E123" s="5"/>
      <c r="F123" s="5"/>
      <c r="G123" s="2"/>
      <c r="H123" s="28"/>
      <c r="I123" s="5"/>
      <c r="J123" s="5"/>
    </row>
    <row r="124" spans="1:10" ht="18.75">
      <c r="A124" s="8">
        <v>3</v>
      </c>
      <c r="B124" s="438" t="s">
        <v>259</v>
      </c>
      <c r="C124" s="5">
        <v>160</v>
      </c>
      <c r="D124" s="5">
        <v>160</v>
      </c>
      <c r="E124" s="5">
        <v>149.79</v>
      </c>
      <c r="F124" s="5">
        <v>116.23</v>
      </c>
      <c r="G124" s="2"/>
      <c r="H124" s="28"/>
      <c r="I124" s="5"/>
      <c r="J124" s="5"/>
    </row>
    <row r="125" spans="1:10" ht="18.75">
      <c r="A125" s="8">
        <v>4</v>
      </c>
      <c r="B125" s="4" t="s">
        <v>384</v>
      </c>
      <c r="C125" s="5">
        <v>568</v>
      </c>
      <c r="D125" s="5">
        <v>568</v>
      </c>
      <c r="E125" s="5">
        <v>568</v>
      </c>
      <c r="F125" s="5">
        <v>59.1</v>
      </c>
      <c r="G125" s="6"/>
      <c r="H125" s="4"/>
      <c r="I125" s="18"/>
      <c r="J125" s="10"/>
    </row>
    <row r="126" spans="1:10" ht="18.75">
      <c r="A126" s="8">
        <v>5</v>
      </c>
      <c r="B126" s="4" t="s">
        <v>297</v>
      </c>
      <c r="C126" s="5">
        <v>9</v>
      </c>
      <c r="D126" s="5">
        <v>9</v>
      </c>
      <c r="E126" s="5">
        <v>9</v>
      </c>
      <c r="F126" s="5">
        <v>8.8</v>
      </c>
      <c r="G126" s="6"/>
      <c r="H126" s="4"/>
      <c r="I126" s="18"/>
      <c r="J126" s="10"/>
    </row>
    <row r="127" spans="1:10" ht="15.75" customHeight="1">
      <c r="A127" s="8">
        <v>6</v>
      </c>
      <c r="B127" s="4" t="s">
        <v>203</v>
      </c>
      <c r="C127" s="5">
        <v>13.2</v>
      </c>
      <c r="D127" s="5">
        <v>17.7</v>
      </c>
      <c r="E127" s="5">
        <v>5.18</v>
      </c>
      <c r="F127" s="5">
        <v>5.18</v>
      </c>
      <c r="G127" s="6"/>
      <c r="H127" s="4"/>
      <c r="I127" s="18"/>
      <c r="J127" s="10"/>
    </row>
    <row r="128" spans="1:10" ht="18.75">
      <c r="A128" s="8">
        <v>7</v>
      </c>
      <c r="B128" s="28" t="s">
        <v>244</v>
      </c>
      <c r="C128" s="5">
        <v>33.76</v>
      </c>
      <c r="D128" s="5">
        <v>33.76</v>
      </c>
      <c r="E128" s="5">
        <v>33.76</v>
      </c>
      <c r="F128" s="5">
        <v>33.76</v>
      </c>
      <c r="G128" s="34"/>
      <c r="H128" s="34"/>
      <c r="I128" s="10"/>
      <c r="J128" s="10"/>
    </row>
    <row r="129" spans="1:10" ht="36" customHeight="1">
      <c r="A129" s="8">
        <v>8</v>
      </c>
      <c r="B129" s="211" t="s">
        <v>296</v>
      </c>
      <c r="C129" s="5">
        <v>320</v>
      </c>
      <c r="D129" s="5">
        <v>320</v>
      </c>
      <c r="E129" s="10">
        <v>210.52</v>
      </c>
      <c r="F129" s="10">
        <v>207.79</v>
      </c>
      <c r="G129" s="34"/>
      <c r="H129" s="34"/>
      <c r="I129" s="10"/>
      <c r="J129" s="10"/>
    </row>
    <row r="130" spans="1:10" ht="37.5">
      <c r="A130" s="8">
        <v>9</v>
      </c>
      <c r="B130" s="211" t="s">
        <v>104</v>
      </c>
      <c r="C130" s="5">
        <v>40</v>
      </c>
      <c r="D130" s="5">
        <v>40</v>
      </c>
      <c r="E130" s="10"/>
      <c r="F130" s="10"/>
      <c r="G130" s="34"/>
      <c r="H130" s="34"/>
      <c r="I130" s="10"/>
      <c r="J130" s="10"/>
    </row>
    <row r="131" spans="1:10" ht="38.25" customHeight="1">
      <c r="A131" s="8">
        <v>10</v>
      </c>
      <c r="B131" s="211" t="s">
        <v>108</v>
      </c>
      <c r="C131" s="5">
        <v>40</v>
      </c>
      <c r="D131" s="5">
        <v>40</v>
      </c>
      <c r="E131" s="10">
        <v>31.52</v>
      </c>
      <c r="F131" s="10"/>
      <c r="G131" s="34"/>
      <c r="H131" s="34"/>
      <c r="I131" s="10"/>
      <c r="J131" s="10"/>
    </row>
    <row r="132" spans="1:10" ht="18.75">
      <c r="A132" s="8">
        <v>11</v>
      </c>
      <c r="B132" s="28" t="s">
        <v>444</v>
      </c>
      <c r="C132" s="5">
        <v>80</v>
      </c>
      <c r="D132" s="5">
        <v>80</v>
      </c>
      <c r="E132" s="34"/>
      <c r="F132" s="5"/>
      <c r="G132" s="34"/>
      <c r="H132" s="34"/>
      <c r="I132" s="10"/>
      <c r="J132" s="10"/>
    </row>
    <row r="133" spans="1:10" ht="18.75">
      <c r="A133" s="8">
        <v>12</v>
      </c>
      <c r="B133" s="28" t="s">
        <v>853</v>
      </c>
      <c r="C133" s="5"/>
      <c r="D133" s="5">
        <v>16.31</v>
      </c>
      <c r="E133" s="10">
        <v>16.31</v>
      </c>
      <c r="F133" s="5"/>
      <c r="G133" s="34"/>
      <c r="H133" s="34"/>
      <c r="I133" s="10"/>
      <c r="J133" s="10"/>
    </row>
    <row r="134" spans="1:10" ht="18.75">
      <c r="A134" s="10"/>
      <c r="B134" s="19" t="s">
        <v>789</v>
      </c>
      <c r="C134" s="34"/>
      <c r="D134" s="34"/>
      <c r="E134" s="34"/>
      <c r="F134" s="5"/>
      <c r="G134" s="2"/>
      <c r="H134" s="28"/>
      <c r="I134" s="10"/>
      <c r="J134" s="10"/>
    </row>
    <row r="135" spans="1:10" ht="18.75">
      <c r="A135" s="10">
        <v>13</v>
      </c>
      <c r="B135" s="439" t="s">
        <v>790</v>
      </c>
      <c r="C135" s="5">
        <v>1.13</v>
      </c>
      <c r="D135" s="5">
        <v>1.13</v>
      </c>
      <c r="E135" s="457">
        <v>1.255</v>
      </c>
      <c r="F135" s="5">
        <v>0.55</v>
      </c>
      <c r="G135" s="2"/>
      <c r="H135" s="28"/>
      <c r="I135" s="10"/>
      <c r="J135" s="10"/>
    </row>
    <row r="136" spans="1:10" ht="18.75">
      <c r="A136" s="10">
        <v>14</v>
      </c>
      <c r="B136" s="81" t="s">
        <v>730</v>
      </c>
      <c r="C136" s="5">
        <v>90</v>
      </c>
      <c r="D136" s="5">
        <v>90</v>
      </c>
      <c r="E136" s="5">
        <v>67.28</v>
      </c>
      <c r="F136" s="5">
        <v>49.2</v>
      </c>
      <c r="G136" s="2"/>
      <c r="H136" s="28"/>
      <c r="I136" s="10"/>
      <c r="J136" s="10"/>
    </row>
    <row r="137" spans="1:10" ht="15.75" customHeight="1">
      <c r="A137" s="10"/>
      <c r="B137" s="440" t="s">
        <v>152</v>
      </c>
      <c r="C137" s="5"/>
      <c r="D137" s="5"/>
      <c r="E137" s="34"/>
      <c r="F137" s="5"/>
      <c r="G137" s="2"/>
      <c r="H137" s="28"/>
      <c r="I137" s="10"/>
      <c r="J137" s="10"/>
    </row>
    <row r="138" spans="1:10" ht="18.75">
      <c r="A138" s="10">
        <v>15</v>
      </c>
      <c r="B138" s="28" t="s">
        <v>78</v>
      </c>
      <c r="C138" s="5">
        <v>150</v>
      </c>
      <c r="D138" s="5">
        <v>142.5</v>
      </c>
      <c r="E138" s="5">
        <v>87.93</v>
      </c>
      <c r="F138" s="5">
        <v>41.5</v>
      </c>
      <c r="G138" s="2"/>
      <c r="H138" s="28"/>
      <c r="I138" s="10"/>
      <c r="J138" s="10"/>
    </row>
    <row r="139" spans="1:10" ht="18.75">
      <c r="A139" s="201"/>
      <c r="B139" s="201" t="s">
        <v>482</v>
      </c>
      <c r="C139" s="100">
        <f>SUM(C121:C138)</f>
        <v>1625.94</v>
      </c>
      <c r="D139" s="100">
        <f>SUM(D121:D138)</f>
        <v>1639.25</v>
      </c>
      <c r="E139" s="100">
        <f>SUM(E121:E138)</f>
        <v>1269.5700000000002</v>
      </c>
      <c r="F139" s="100">
        <f>SUM(F121:F138)</f>
        <v>611.14</v>
      </c>
      <c r="G139" s="202"/>
      <c r="H139" s="203"/>
      <c r="I139" s="204"/>
      <c r="J139" s="204"/>
    </row>
    <row r="140" spans="1:10" ht="19.5" customHeight="1">
      <c r="A140" s="138"/>
      <c r="B140" s="253" t="s">
        <v>675</v>
      </c>
      <c r="C140" s="116"/>
      <c r="D140" s="116"/>
      <c r="E140" s="116"/>
      <c r="F140" s="116"/>
      <c r="G140" s="94"/>
      <c r="H140" s="95"/>
      <c r="I140" s="96"/>
      <c r="J140" s="96"/>
    </row>
    <row r="141" spans="1:10" ht="18.75">
      <c r="A141" s="95">
        <v>1</v>
      </c>
      <c r="B141" s="28" t="s">
        <v>276</v>
      </c>
      <c r="C141" s="60">
        <v>95</v>
      </c>
      <c r="D141" s="60">
        <v>114</v>
      </c>
      <c r="E141" s="60">
        <v>114</v>
      </c>
      <c r="F141" s="60">
        <v>59.09</v>
      </c>
      <c r="G141" s="14" t="s">
        <v>895</v>
      </c>
      <c r="H141" s="8" t="s">
        <v>337</v>
      </c>
      <c r="I141" s="10">
        <v>134</v>
      </c>
      <c r="J141" s="96">
        <v>88</v>
      </c>
    </row>
    <row r="142" spans="1:10" ht="18.75">
      <c r="A142" s="40">
        <v>2</v>
      </c>
      <c r="B142" s="81" t="s">
        <v>254</v>
      </c>
      <c r="C142" s="55">
        <v>53.63</v>
      </c>
      <c r="D142" s="60">
        <v>30.19</v>
      </c>
      <c r="E142" s="60">
        <v>29.41</v>
      </c>
      <c r="F142" s="60">
        <v>19.03</v>
      </c>
      <c r="G142" s="14" t="s">
        <v>894</v>
      </c>
      <c r="H142" s="8" t="s">
        <v>337</v>
      </c>
      <c r="I142" s="10">
        <v>17</v>
      </c>
      <c r="J142" s="96">
        <v>1</v>
      </c>
    </row>
    <row r="143" spans="1:10" ht="18.75">
      <c r="A143" s="40">
        <v>3</v>
      </c>
      <c r="B143" s="81" t="s">
        <v>731</v>
      </c>
      <c r="C143" s="55">
        <v>183</v>
      </c>
      <c r="D143" s="59">
        <v>183</v>
      </c>
      <c r="E143" s="59"/>
      <c r="F143" s="108"/>
      <c r="G143" s="14"/>
      <c r="H143" s="8"/>
      <c r="I143" s="10"/>
      <c r="J143" s="122"/>
    </row>
    <row r="144" spans="1:10" ht="19.5" thickBot="1">
      <c r="A144" s="134"/>
      <c r="B144" s="134" t="s">
        <v>322</v>
      </c>
      <c r="C144" s="128">
        <f>SUM(C141:C143)</f>
        <v>331.63</v>
      </c>
      <c r="D144" s="128">
        <f>SUM(D141:D143)</f>
        <v>327.19</v>
      </c>
      <c r="E144" s="128">
        <f>SUM(E141:E143)</f>
        <v>143.41</v>
      </c>
      <c r="F144" s="128">
        <f>SUM(F141:F143)</f>
        <v>78.12</v>
      </c>
      <c r="G144" s="139"/>
      <c r="H144" s="140"/>
      <c r="I144" s="136"/>
      <c r="J144" s="136"/>
    </row>
    <row r="145" spans="1:10" ht="21" thickTop="1">
      <c r="A145" s="138"/>
      <c r="B145" s="243" t="s">
        <v>592</v>
      </c>
      <c r="C145" s="116"/>
      <c r="D145" s="116"/>
      <c r="E145" s="116"/>
      <c r="F145" s="116"/>
      <c r="G145" s="94"/>
      <c r="H145" s="95"/>
      <c r="I145" s="96"/>
      <c r="J145" s="96"/>
    </row>
    <row r="146" spans="1:10" ht="18.75">
      <c r="A146" s="11"/>
      <c r="B146" s="251" t="s">
        <v>676</v>
      </c>
      <c r="C146" s="10"/>
      <c r="D146" s="10"/>
      <c r="E146" s="10"/>
      <c r="F146" s="10"/>
      <c r="G146" s="29"/>
      <c r="H146" s="29"/>
      <c r="I146" s="10"/>
      <c r="J146" s="10"/>
    </row>
    <row r="147" spans="1:10" ht="18.75">
      <c r="A147" s="42">
        <v>1</v>
      </c>
      <c r="B147" s="28" t="s">
        <v>767</v>
      </c>
      <c r="C147" s="523">
        <v>790</v>
      </c>
      <c r="D147" s="5">
        <v>30</v>
      </c>
      <c r="E147" s="5">
        <v>30</v>
      </c>
      <c r="F147" s="5">
        <v>30</v>
      </c>
      <c r="G147" s="4" t="s">
        <v>343</v>
      </c>
      <c r="H147" s="4" t="s">
        <v>337</v>
      </c>
      <c r="I147" s="18">
        <v>5</v>
      </c>
      <c r="J147" s="10">
        <v>1</v>
      </c>
    </row>
    <row r="148" spans="1:10" ht="18.75">
      <c r="A148" s="42">
        <v>2</v>
      </c>
      <c r="B148" s="28" t="s">
        <v>768</v>
      </c>
      <c r="C148" s="525"/>
      <c r="D148" s="5">
        <v>30</v>
      </c>
      <c r="E148" s="5">
        <v>28.43</v>
      </c>
      <c r="F148" s="5">
        <v>28.43</v>
      </c>
      <c r="G148" s="4" t="s">
        <v>344</v>
      </c>
      <c r="H148" s="4" t="s">
        <v>342</v>
      </c>
      <c r="I148" s="18">
        <v>4</v>
      </c>
      <c r="J148" s="5">
        <v>1.445</v>
      </c>
    </row>
    <row r="149" spans="1:10" ht="37.5">
      <c r="A149" s="449">
        <v>3</v>
      </c>
      <c r="B149" s="41" t="s">
        <v>815</v>
      </c>
      <c r="C149" s="525"/>
      <c r="D149" s="55">
        <v>50</v>
      </c>
      <c r="E149" s="55"/>
      <c r="F149" s="55"/>
      <c r="G149" s="4"/>
      <c r="H149" s="4"/>
      <c r="I149" s="18"/>
      <c r="J149" s="55"/>
    </row>
    <row r="150" spans="1:10" ht="18.75">
      <c r="A150" s="571">
        <v>4</v>
      </c>
      <c r="B150" s="592" t="s">
        <v>769</v>
      </c>
      <c r="C150" s="525"/>
      <c r="D150" s="523">
        <v>750</v>
      </c>
      <c r="E150" s="523">
        <v>750</v>
      </c>
      <c r="F150" s="523">
        <v>750</v>
      </c>
      <c r="G150" s="265" t="s">
        <v>221</v>
      </c>
      <c r="H150" s="265" t="s">
        <v>337</v>
      </c>
      <c r="I150" s="381">
        <v>10</v>
      </c>
      <c r="J150" s="55"/>
    </row>
    <row r="151" spans="1:10" ht="18.75">
      <c r="A151" s="572"/>
      <c r="B151" s="593"/>
      <c r="C151" s="524"/>
      <c r="D151" s="524"/>
      <c r="E151" s="524"/>
      <c r="F151" s="524"/>
      <c r="G151" s="265" t="s">
        <v>341</v>
      </c>
      <c r="H151" s="265" t="s">
        <v>401</v>
      </c>
      <c r="I151" s="381">
        <v>132</v>
      </c>
      <c r="J151" s="55">
        <v>24.77</v>
      </c>
    </row>
    <row r="152" spans="1:10" ht="19.5" thickBot="1">
      <c r="A152" s="126"/>
      <c r="B152" s="134" t="s">
        <v>332</v>
      </c>
      <c r="C152" s="128">
        <f>SUM(C147:C151)</f>
        <v>790</v>
      </c>
      <c r="D152" s="128">
        <f>SUM(D147:D151)</f>
        <v>860</v>
      </c>
      <c r="E152" s="128">
        <f>SUM(E147:E151)</f>
        <v>808.43</v>
      </c>
      <c r="F152" s="128">
        <f>SUM(F147:F151)</f>
        <v>808.43</v>
      </c>
      <c r="G152" s="379"/>
      <c r="H152" s="379"/>
      <c r="I152" s="380"/>
      <c r="J152" s="378"/>
    </row>
    <row r="153" spans="1:10" ht="19.5" thickTop="1">
      <c r="A153" s="138"/>
      <c r="B153" s="248" t="s">
        <v>677</v>
      </c>
      <c r="C153" s="116"/>
      <c r="D153" s="116"/>
      <c r="E153" s="116"/>
      <c r="F153" s="116"/>
      <c r="G153" s="107"/>
      <c r="H153" s="107"/>
      <c r="I153" s="60"/>
      <c r="J153" s="60"/>
    </row>
    <row r="154" spans="1:10" ht="18.75">
      <c r="A154" s="42">
        <v>1</v>
      </c>
      <c r="B154" s="28" t="s">
        <v>755</v>
      </c>
      <c r="C154" s="5">
        <v>33.69</v>
      </c>
      <c r="D154" s="5">
        <v>33.69</v>
      </c>
      <c r="E154" s="5">
        <v>26.76</v>
      </c>
      <c r="F154" s="5">
        <v>26.76</v>
      </c>
      <c r="G154" s="28"/>
      <c r="H154" s="4"/>
      <c r="I154" s="5"/>
      <c r="J154" s="5"/>
    </row>
    <row r="155" spans="1:10" ht="18.75">
      <c r="A155" s="42">
        <v>2</v>
      </c>
      <c r="B155" s="28" t="s">
        <v>24</v>
      </c>
      <c r="C155" s="5">
        <v>13.18</v>
      </c>
      <c r="D155" s="5">
        <v>25</v>
      </c>
      <c r="E155" s="5">
        <v>25</v>
      </c>
      <c r="F155" s="5">
        <v>25</v>
      </c>
      <c r="G155" s="28"/>
      <c r="H155" s="4"/>
      <c r="I155" s="5"/>
      <c r="J155" s="5"/>
    </row>
    <row r="156" spans="1:10" ht="18.75">
      <c r="A156" s="42">
        <v>3</v>
      </c>
      <c r="B156" s="28" t="s">
        <v>756</v>
      </c>
      <c r="C156" s="5">
        <v>200</v>
      </c>
      <c r="D156" s="5">
        <v>350</v>
      </c>
      <c r="E156" s="5">
        <v>350</v>
      </c>
      <c r="F156" s="5">
        <v>350</v>
      </c>
      <c r="G156" s="28"/>
      <c r="H156" s="4"/>
      <c r="I156" s="5"/>
      <c r="J156" s="5"/>
    </row>
    <row r="157" spans="1:10" ht="18.75">
      <c r="A157" s="42">
        <v>4</v>
      </c>
      <c r="B157" s="28" t="s">
        <v>757</v>
      </c>
      <c r="C157" s="5">
        <v>50</v>
      </c>
      <c r="D157" s="5">
        <v>100</v>
      </c>
      <c r="E157" s="5"/>
      <c r="F157" s="5"/>
      <c r="G157" s="28"/>
      <c r="H157" s="4"/>
      <c r="I157" s="5"/>
      <c r="J157" s="5"/>
    </row>
    <row r="158" spans="1:10" ht="18.75">
      <c r="A158" s="42">
        <v>5</v>
      </c>
      <c r="B158" s="28" t="s">
        <v>825</v>
      </c>
      <c r="C158" s="5">
        <v>894</v>
      </c>
      <c r="D158" s="5"/>
      <c r="E158" s="5"/>
      <c r="F158" s="5"/>
      <c r="G158" s="28"/>
      <c r="H158" s="4"/>
      <c r="I158" s="5"/>
      <c r="J158" s="5"/>
    </row>
    <row r="159" spans="1:10" ht="18.75">
      <c r="A159" s="42">
        <v>6</v>
      </c>
      <c r="B159" s="28" t="s">
        <v>843</v>
      </c>
      <c r="C159" s="5">
        <v>100</v>
      </c>
      <c r="D159" s="5">
        <v>100</v>
      </c>
      <c r="E159" s="5"/>
      <c r="F159" s="5"/>
      <c r="G159" s="28"/>
      <c r="H159" s="4"/>
      <c r="I159" s="5"/>
      <c r="J159" s="82"/>
    </row>
    <row r="160" spans="1:10" ht="18.75">
      <c r="A160" s="42">
        <v>7</v>
      </c>
      <c r="B160" s="28" t="s">
        <v>758</v>
      </c>
      <c r="C160" s="5">
        <v>6</v>
      </c>
      <c r="D160" s="5">
        <v>6</v>
      </c>
      <c r="E160" s="5"/>
      <c r="F160" s="5"/>
      <c r="G160" s="28"/>
      <c r="H160" s="4"/>
      <c r="I160" s="5"/>
      <c r="J160" s="82"/>
    </row>
    <row r="161" spans="1:10" ht="18.75">
      <c r="A161" s="42">
        <v>8</v>
      </c>
      <c r="B161" s="28" t="s">
        <v>759</v>
      </c>
      <c r="C161" s="55">
        <v>7.52</v>
      </c>
      <c r="D161" s="55">
        <v>7.52</v>
      </c>
      <c r="E161" s="55">
        <v>7.52</v>
      </c>
      <c r="F161" s="55">
        <v>7.52</v>
      </c>
      <c r="G161" s="28"/>
      <c r="H161" s="72"/>
      <c r="I161" s="55"/>
      <c r="J161" s="416"/>
    </row>
    <row r="162" spans="1:10" ht="19.5" thickBot="1">
      <c r="A162" s="126"/>
      <c r="B162" s="134" t="s">
        <v>332</v>
      </c>
      <c r="C162" s="128">
        <f>SUM(C154:C161)</f>
        <v>1304.3899999999999</v>
      </c>
      <c r="D162" s="128">
        <f>SUM(D154:D161)</f>
        <v>622.21</v>
      </c>
      <c r="E162" s="128">
        <f>SUM(E154:E161)</f>
        <v>409.28</v>
      </c>
      <c r="F162" s="128">
        <f>SUM(F154:F161)</f>
        <v>409.28</v>
      </c>
      <c r="G162" s="126"/>
      <c r="H162" s="126"/>
      <c r="I162" s="135"/>
      <c r="J162" s="135"/>
    </row>
    <row r="163" spans="1:10" ht="20.25" thickBot="1" thickTop="1">
      <c r="A163" s="142"/>
      <c r="B163" s="143" t="s">
        <v>545</v>
      </c>
      <c r="C163" s="144">
        <f>C152+C162</f>
        <v>2094.39</v>
      </c>
      <c r="D163" s="144">
        <f>D152+D162</f>
        <v>1482.21</v>
      </c>
      <c r="E163" s="144">
        <f>E152+E162</f>
        <v>1217.71</v>
      </c>
      <c r="F163" s="144">
        <f>F152+F162</f>
        <v>1217.71</v>
      </c>
      <c r="G163" s="142"/>
      <c r="H163" s="142"/>
      <c r="I163" s="145"/>
      <c r="J163" s="145"/>
    </row>
    <row r="164" spans="1:10" ht="19.5" thickTop="1">
      <c r="A164" s="106"/>
      <c r="B164" s="246" t="s">
        <v>678</v>
      </c>
      <c r="C164" s="98"/>
      <c r="D164" s="98"/>
      <c r="E164" s="98"/>
      <c r="F164" s="98"/>
      <c r="G164" s="123"/>
      <c r="H164" s="123"/>
      <c r="I164" s="98"/>
      <c r="J164" s="98"/>
    </row>
    <row r="165" spans="1:10" ht="18.75">
      <c r="A165" s="10">
        <v>1</v>
      </c>
      <c r="B165" s="2" t="s">
        <v>218</v>
      </c>
      <c r="C165" s="577">
        <v>885</v>
      </c>
      <c r="D165" s="26"/>
      <c r="E165" s="26"/>
      <c r="F165" s="26"/>
      <c r="G165" s="34"/>
      <c r="H165" s="34"/>
      <c r="I165" s="98"/>
      <c r="J165" s="98"/>
    </row>
    <row r="166" spans="1:10" ht="18.75">
      <c r="A166" s="10">
        <v>2</v>
      </c>
      <c r="B166" s="2" t="s">
        <v>779</v>
      </c>
      <c r="C166" s="577"/>
      <c r="D166" s="26">
        <v>0.01</v>
      </c>
      <c r="E166" s="26"/>
      <c r="F166" s="26"/>
      <c r="G166" s="34"/>
      <c r="H166" s="34"/>
      <c r="I166" s="98"/>
      <c r="J166" s="98"/>
    </row>
    <row r="167" spans="1:10" ht="37.5">
      <c r="A167" s="10">
        <v>3</v>
      </c>
      <c r="B167" s="434" t="s">
        <v>720</v>
      </c>
      <c r="C167" s="577"/>
      <c r="D167" s="26">
        <v>162</v>
      </c>
      <c r="E167" s="26"/>
      <c r="F167" s="26"/>
      <c r="G167" s="2"/>
      <c r="H167" s="14"/>
      <c r="I167" s="98"/>
      <c r="J167" s="98"/>
    </row>
    <row r="168" spans="1:10" ht="18.75">
      <c r="A168" s="10">
        <v>4</v>
      </c>
      <c r="B168" s="434" t="s">
        <v>713</v>
      </c>
      <c r="C168" s="577"/>
      <c r="D168" s="26">
        <v>0.01</v>
      </c>
      <c r="E168" s="26"/>
      <c r="F168" s="26"/>
      <c r="G168" s="350"/>
      <c r="H168" s="94"/>
      <c r="I168" s="98"/>
      <c r="J168" s="98"/>
    </row>
    <row r="169" spans="1:10" ht="18.75">
      <c r="A169" s="10">
        <v>5</v>
      </c>
      <c r="B169" s="314" t="s">
        <v>109</v>
      </c>
      <c r="C169" s="577"/>
      <c r="D169" s="26">
        <v>75</v>
      </c>
      <c r="E169" s="26"/>
      <c r="F169" s="26"/>
      <c r="G169" s="350"/>
      <c r="H169" s="94"/>
      <c r="I169" s="98"/>
      <c r="J169" s="98"/>
    </row>
    <row r="170" spans="1:10" ht="18.75">
      <c r="A170" s="10">
        <v>6</v>
      </c>
      <c r="B170" s="314" t="s">
        <v>714</v>
      </c>
      <c r="C170" s="577"/>
      <c r="D170" s="26">
        <v>168</v>
      </c>
      <c r="E170" s="26">
        <v>168</v>
      </c>
      <c r="F170" s="26">
        <v>168</v>
      </c>
      <c r="G170" s="350"/>
      <c r="H170" s="94"/>
      <c r="I170" s="98"/>
      <c r="J170" s="98"/>
    </row>
    <row r="171" spans="1:10" ht="18.75">
      <c r="A171" s="10">
        <v>7</v>
      </c>
      <c r="B171" s="314" t="s">
        <v>715</v>
      </c>
      <c r="C171" s="577"/>
      <c r="D171" s="26">
        <v>240</v>
      </c>
      <c r="E171" s="26">
        <v>36.21</v>
      </c>
      <c r="F171" s="26">
        <v>36.21</v>
      </c>
      <c r="G171" s="350"/>
      <c r="H171" s="94"/>
      <c r="I171" s="98"/>
      <c r="J171" s="98"/>
    </row>
    <row r="172" spans="1:10" ht="37.5">
      <c r="A172" s="10">
        <v>8</v>
      </c>
      <c r="B172" s="314" t="s">
        <v>721</v>
      </c>
      <c r="C172" s="577"/>
      <c r="D172" s="26">
        <v>378</v>
      </c>
      <c r="E172" s="26"/>
      <c r="F172" s="26"/>
      <c r="G172" s="350"/>
      <c r="H172" s="94"/>
      <c r="I172" s="98"/>
      <c r="J172" s="98"/>
    </row>
    <row r="173" spans="1:10" ht="18.75">
      <c r="A173" s="10"/>
      <c r="B173" s="435" t="s">
        <v>762</v>
      </c>
      <c r="C173" s="43">
        <f>SUM(C165:C172)</f>
        <v>885</v>
      </c>
      <c r="D173" s="43">
        <f>SUM(D165:D172)</f>
        <v>1023.02</v>
      </c>
      <c r="E173" s="43">
        <f>SUM(E165:E172)</f>
        <v>204.21</v>
      </c>
      <c r="F173" s="43">
        <f>SUM(F165:F172)</f>
        <v>204.21</v>
      </c>
      <c r="G173" s="350"/>
      <c r="H173" s="94"/>
      <c r="I173" s="98"/>
      <c r="J173" s="98"/>
    </row>
    <row r="174" spans="1:10" ht="18.75">
      <c r="A174" s="96">
        <v>1</v>
      </c>
      <c r="B174" s="2" t="s">
        <v>712</v>
      </c>
      <c r="C174" s="590">
        <v>51.47</v>
      </c>
      <c r="D174" s="26">
        <v>1.6</v>
      </c>
      <c r="E174" s="77">
        <v>1.6</v>
      </c>
      <c r="F174" s="77">
        <v>1.6</v>
      </c>
      <c r="G174" s="350"/>
      <c r="H174" s="94"/>
      <c r="I174" s="98"/>
      <c r="J174" s="98"/>
    </row>
    <row r="175" spans="1:10" ht="18.75">
      <c r="A175" s="96">
        <v>2</v>
      </c>
      <c r="B175" s="2" t="s">
        <v>178</v>
      </c>
      <c r="C175" s="591"/>
      <c r="D175" s="26">
        <v>1.26</v>
      </c>
      <c r="E175" s="77">
        <v>1.26</v>
      </c>
      <c r="F175" s="77">
        <v>1.26</v>
      </c>
      <c r="G175" s="350"/>
      <c r="H175" s="94"/>
      <c r="I175" s="98"/>
      <c r="J175" s="98"/>
    </row>
    <row r="176" spans="1:10" ht="18.75">
      <c r="A176" s="96">
        <v>3</v>
      </c>
      <c r="B176" s="2" t="s">
        <v>133</v>
      </c>
      <c r="C176" s="591"/>
      <c r="D176" s="77">
        <v>2.6</v>
      </c>
      <c r="E176" s="77">
        <v>2.6</v>
      </c>
      <c r="F176" s="77">
        <v>2.6</v>
      </c>
      <c r="G176" s="350"/>
      <c r="H176" s="94"/>
      <c r="I176" s="98"/>
      <c r="J176" s="98"/>
    </row>
    <row r="177" spans="1:10" ht="18.75">
      <c r="A177" s="96">
        <v>4</v>
      </c>
      <c r="B177" s="350" t="s">
        <v>180</v>
      </c>
      <c r="C177" s="591"/>
      <c r="D177" s="77">
        <v>3.92</v>
      </c>
      <c r="E177" s="77">
        <v>3.92</v>
      </c>
      <c r="F177" s="77">
        <v>3.92</v>
      </c>
      <c r="G177" s="350"/>
      <c r="H177" s="94"/>
      <c r="I177" s="98"/>
      <c r="J177" s="98"/>
    </row>
    <row r="178" spans="1:10" ht="18.75">
      <c r="A178" s="96">
        <v>5</v>
      </c>
      <c r="B178" s="2" t="s">
        <v>179</v>
      </c>
      <c r="C178" s="591"/>
      <c r="D178" s="77">
        <v>1.32</v>
      </c>
      <c r="E178" s="77">
        <v>1.32</v>
      </c>
      <c r="F178" s="77">
        <v>1.32</v>
      </c>
      <c r="G178" s="350"/>
      <c r="H178" s="94"/>
      <c r="I178" s="98"/>
      <c r="J178" s="98"/>
    </row>
    <row r="179" spans="1:10" ht="18.75">
      <c r="A179" s="96">
        <v>6</v>
      </c>
      <c r="B179" s="350" t="s">
        <v>181</v>
      </c>
      <c r="C179" s="591"/>
      <c r="D179" s="77">
        <v>7.82</v>
      </c>
      <c r="E179" s="77">
        <v>7.82</v>
      </c>
      <c r="F179" s="77">
        <v>7.82</v>
      </c>
      <c r="G179" s="350"/>
      <c r="H179" s="94"/>
      <c r="I179" s="98"/>
      <c r="J179" s="98"/>
    </row>
    <row r="180" spans="1:10" ht="37.5">
      <c r="A180" s="96">
        <v>7</v>
      </c>
      <c r="B180" s="350" t="s">
        <v>182</v>
      </c>
      <c r="C180" s="591"/>
      <c r="D180" s="77">
        <v>20</v>
      </c>
      <c r="E180" s="77"/>
      <c r="F180" s="77"/>
      <c r="G180" s="350"/>
      <c r="H180" s="94"/>
      <c r="I180" s="98"/>
      <c r="J180" s="98"/>
    </row>
    <row r="181" spans="1:10" ht="18.75">
      <c r="A181" s="10"/>
      <c r="B181" s="435" t="s">
        <v>761</v>
      </c>
      <c r="C181" s="43">
        <f>SUM(C174:C180)</f>
        <v>51.47</v>
      </c>
      <c r="D181" s="43">
        <f>SUM(D174:D180)</f>
        <v>38.52</v>
      </c>
      <c r="E181" s="43">
        <f>SUM(E174:E180)</f>
        <v>18.520000000000003</v>
      </c>
      <c r="F181" s="43">
        <f>SUM(F174:F180)</f>
        <v>18.520000000000003</v>
      </c>
      <c r="G181" s="2"/>
      <c r="H181" s="94"/>
      <c r="I181" s="98"/>
      <c r="J181" s="98"/>
    </row>
    <row r="182" spans="1:10" ht="18.75">
      <c r="A182" s="10"/>
      <c r="B182" s="34"/>
      <c r="C182" s="436"/>
      <c r="D182" s="26"/>
      <c r="E182" s="26"/>
      <c r="F182" s="26"/>
      <c r="G182" s="2"/>
      <c r="H182" s="94"/>
      <c r="I182" s="98"/>
      <c r="J182" s="98"/>
    </row>
    <row r="183" spans="1:10" ht="18.75">
      <c r="A183" s="10"/>
      <c r="B183" s="34"/>
      <c r="C183" s="436"/>
      <c r="D183" s="26"/>
      <c r="E183" s="26"/>
      <c r="F183" s="26"/>
      <c r="G183" s="2"/>
      <c r="H183" s="94"/>
      <c r="I183" s="98"/>
      <c r="J183" s="98"/>
    </row>
    <row r="184" spans="1:10" ht="18.75">
      <c r="A184" s="34"/>
      <c r="B184" s="34"/>
      <c r="C184" s="34"/>
      <c r="D184" s="34"/>
      <c r="E184" s="34"/>
      <c r="F184" s="34"/>
      <c r="G184" s="2"/>
      <c r="H184" s="94"/>
      <c r="I184" s="94"/>
      <c r="J184" s="98"/>
    </row>
    <row r="185" spans="1:10" ht="18.75">
      <c r="A185" s="34"/>
      <c r="B185" s="34"/>
      <c r="C185" s="34"/>
      <c r="D185" s="34"/>
      <c r="E185" s="34"/>
      <c r="F185" s="34"/>
      <c r="G185" s="41"/>
      <c r="H185" s="213"/>
      <c r="I185" s="98"/>
      <c r="J185" s="98"/>
    </row>
    <row r="186" spans="1:10" ht="24" customHeight="1" thickBot="1">
      <c r="A186" s="146"/>
      <c r="B186" s="127" t="s">
        <v>204</v>
      </c>
      <c r="C186" s="349">
        <f>C173+C181</f>
        <v>936.47</v>
      </c>
      <c r="D186" s="349">
        <f>D173+D181</f>
        <v>1061.54</v>
      </c>
      <c r="E186" s="349">
        <f>E173+E181</f>
        <v>222.73000000000002</v>
      </c>
      <c r="F186" s="349">
        <f>F173+F181</f>
        <v>222.73000000000002</v>
      </c>
      <c r="G186" s="383"/>
      <c r="H186" s="383"/>
      <c r="I186" s="383"/>
      <c r="J186" s="384"/>
    </row>
    <row r="187" spans="1:10" ht="19.5" thickTop="1">
      <c r="A187" s="106"/>
      <c r="B187" s="246" t="s">
        <v>679</v>
      </c>
      <c r="C187" s="98"/>
      <c r="D187" s="98"/>
      <c r="E187" s="98"/>
      <c r="F187" s="98"/>
      <c r="G187" s="123"/>
      <c r="H187" s="123"/>
      <c r="I187" s="98"/>
      <c r="J187" s="123"/>
    </row>
    <row r="188" spans="1:10" ht="18.75">
      <c r="A188" s="106"/>
      <c r="B188" s="124" t="s">
        <v>339</v>
      </c>
      <c r="C188" s="98"/>
      <c r="D188" s="98"/>
      <c r="E188" s="98"/>
      <c r="F188" s="98"/>
      <c r="G188" s="123"/>
      <c r="H188" s="123"/>
      <c r="I188" s="98"/>
      <c r="J188" s="123"/>
    </row>
    <row r="189" spans="1:10" ht="18.75">
      <c r="A189" s="8">
        <v>1</v>
      </c>
      <c r="B189" s="2" t="s">
        <v>538</v>
      </c>
      <c r="C189" s="26">
        <v>3.05</v>
      </c>
      <c r="D189" s="26">
        <v>2.96</v>
      </c>
      <c r="E189" s="26">
        <v>2.96</v>
      </c>
      <c r="F189" s="26">
        <v>2.96</v>
      </c>
      <c r="G189" s="2" t="s">
        <v>539</v>
      </c>
      <c r="H189" s="8" t="s">
        <v>337</v>
      </c>
      <c r="I189" s="9">
        <v>500</v>
      </c>
      <c r="J189" s="9">
        <v>486</v>
      </c>
    </row>
    <row r="190" spans="1:10" ht="37.5">
      <c r="A190" s="8">
        <v>2</v>
      </c>
      <c r="B190" s="6" t="s">
        <v>537</v>
      </c>
      <c r="C190" s="5">
        <v>11.5</v>
      </c>
      <c r="D190" s="5">
        <v>11.5</v>
      </c>
      <c r="E190" s="5">
        <v>9.5</v>
      </c>
      <c r="F190" s="5">
        <v>9.5</v>
      </c>
      <c r="G190" s="4" t="s">
        <v>400</v>
      </c>
      <c r="H190" s="8" t="s">
        <v>337</v>
      </c>
      <c r="I190" s="10">
        <v>5</v>
      </c>
      <c r="J190" s="10">
        <v>5</v>
      </c>
    </row>
    <row r="191" spans="1:10" ht="18.75">
      <c r="A191" s="8"/>
      <c r="B191" s="6"/>
      <c r="C191" s="5"/>
      <c r="D191" s="5"/>
      <c r="E191" s="5"/>
      <c r="F191" s="5"/>
      <c r="G191" s="4" t="s">
        <v>150</v>
      </c>
      <c r="H191" s="8" t="s">
        <v>337</v>
      </c>
      <c r="I191" s="10"/>
      <c r="J191" s="10">
        <v>1228</v>
      </c>
    </row>
    <row r="192" spans="1:10" ht="18.75">
      <c r="A192" s="8">
        <v>3</v>
      </c>
      <c r="B192" s="6" t="s">
        <v>223</v>
      </c>
      <c r="C192" s="5">
        <v>15.99</v>
      </c>
      <c r="D192" s="5">
        <v>3.48</v>
      </c>
      <c r="E192" s="5">
        <v>3.48</v>
      </c>
      <c r="F192" s="5">
        <v>1.46</v>
      </c>
      <c r="G192" s="4" t="s">
        <v>150</v>
      </c>
      <c r="H192" s="8" t="s">
        <v>337</v>
      </c>
      <c r="I192" s="10">
        <v>35</v>
      </c>
      <c r="J192" s="10">
        <v>30</v>
      </c>
    </row>
    <row r="193" spans="1:10" ht="18.75">
      <c r="A193" s="8">
        <v>4</v>
      </c>
      <c r="B193" s="4" t="s">
        <v>149</v>
      </c>
      <c r="C193" s="5">
        <v>13.83</v>
      </c>
      <c r="D193" s="5">
        <v>13.83</v>
      </c>
      <c r="E193" s="5">
        <v>13.83</v>
      </c>
      <c r="F193" s="5">
        <v>13.83</v>
      </c>
      <c r="G193" s="4" t="s">
        <v>540</v>
      </c>
      <c r="H193" s="8" t="s">
        <v>337</v>
      </c>
      <c r="I193" s="10">
        <v>3</v>
      </c>
      <c r="J193" s="10">
        <v>3</v>
      </c>
    </row>
    <row r="194" spans="1:10" ht="18.75">
      <c r="A194" s="8"/>
      <c r="B194" s="19" t="s">
        <v>520</v>
      </c>
      <c r="C194" s="5"/>
      <c r="D194" s="5"/>
      <c r="E194" s="5"/>
      <c r="F194" s="5"/>
      <c r="G194" s="34"/>
      <c r="H194" s="8"/>
      <c r="I194" s="34"/>
      <c r="J194" s="34"/>
    </row>
    <row r="195" spans="1:10" ht="37.5">
      <c r="A195" s="8">
        <v>5</v>
      </c>
      <c r="B195" s="1" t="s">
        <v>266</v>
      </c>
      <c r="C195" s="5">
        <v>13.23</v>
      </c>
      <c r="D195" s="5">
        <v>13.23</v>
      </c>
      <c r="E195" s="5"/>
      <c r="F195" s="5"/>
      <c r="G195" s="1" t="s">
        <v>787</v>
      </c>
      <c r="H195" s="8" t="s">
        <v>337</v>
      </c>
      <c r="I195" s="10">
        <v>1</v>
      </c>
      <c r="J195" s="10">
        <v>1</v>
      </c>
    </row>
    <row r="196" spans="1:10" ht="18.75">
      <c r="A196" s="196"/>
      <c r="B196" s="197" t="s">
        <v>483</v>
      </c>
      <c r="C196" s="191">
        <f>SUM(C189:C195)</f>
        <v>57.599999999999994</v>
      </c>
      <c r="D196" s="191">
        <f>SUM(D189:D195)</f>
        <v>45</v>
      </c>
      <c r="E196" s="191">
        <f>SUM(E189:E195)</f>
        <v>29.770000000000003</v>
      </c>
      <c r="F196" s="191">
        <f>SUM(F189:F195)</f>
        <v>27.75</v>
      </c>
      <c r="G196" s="196"/>
      <c r="H196" s="196"/>
      <c r="I196" s="200"/>
      <c r="J196" s="200"/>
    </row>
    <row r="197" spans="1:10" ht="18.75">
      <c r="A197" s="106"/>
      <c r="B197" s="248" t="s">
        <v>910</v>
      </c>
      <c r="C197" s="106"/>
      <c r="D197" s="106"/>
      <c r="E197" s="106"/>
      <c r="F197" s="106"/>
      <c r="G197" s="106"/>
      <c r="H197" s="106"/>
      <c r="I197" s="96"/>
      <c r="J197" s="96"/>
    </row>
    <row r="198" spans="1:10" ht="18.75">
      <c r="A198" s="8" t="s">
        <v>335</v>
      </c>
      <c r="B198" s="4" t="s">
        <v>237</v>
      </c>
      <c r="C198" s="523">
        <v>2050</v>
      </c>
      <c r="D198" s="5">
        <v>50</v>
      </c>
      <c r="E198" s="5">
        <v>2.82</v>
      </c>
      <c r="F198" s="5">
        <v>0.82</v>
      </c>
      <c r="G198" s="4" t="s">
        <v>271</v>
      </c>
      <c r="H198" s="8" t="s">
        <v>256</v>
      </c>
      <c r="I198" s="18">
        <v>10</v>
      </c>
      <c r="J198" s="18">
        <v>32</v>
      </c>
    </row>
    <row r="199" spans="1:10" ht="18.75">
      <c r="A199" s="8">
        <v>2</v>
      </c>
      <c r="B199" s="4" t="s">
        <v>220</v>
      </c>
      <c r="C199" s="525"/>
      <c r="D199" s="5">
        <v>2500</v>
      </c>
      <c r="E199" s="5">
        <v>2463.63</v>
      </c>
      <c r="F199" s="5">
        <v>1993</v>
      </c>
      <c r="G199" s="4" t="s">
        <v>274</v>
      </c>
      <c r="H199" s="8" t="s">
        <v>256</v>
      </c>
      <c r="I199" s="18">
        <v>80</v>
      </c>
      <c r="J199" s="18">
        <v>93</v>
      </c>
    </row>
    <row r="200" spans="1:10" ht="18.75">
      <c r="A200" s="8">
        <v>3</v>
      </c>
      <c r="B200" s="4" t="s">
        <v>226</v>
      </c>
      <c r="C200" s="524"/>
      <c r="D200" s="5">
        <v>200</v>
      </c>
      <c r="E200" s="5">
        <v>200</v>
      </c>
      <c r="F200" s="5">
        <v>124.09</v>
      </c>
      <c r="G200" s="4" t="s">
        <v>273</v>
      </c>
      <c r="H200" s="8" t="s">
        <v>275</v>
      </c>
      <c r="I200" s="18">
        <v>3</v>
      </c>
      <c r="J200" s="18">
        <v>5</v>
      </c>
    </row>
    <row r="201" spans="1:10" ht="18.75">
      <c r="A201" s="37"/>
      <c r="B201" s="72"/>
      <c r="C201" s="59"/>
      <c r="D201" s="55"/>
      <c r="E201" s="55"/>
      <c r="F201" s="55"/>
      <c r="G201" s="72"/>
      <c r="H201" s="37"/>
      <c r="I201" s="181"/>
      <c r="J201" s="181"/>
    </row>
    <row r="202" spans="1:10" ht="18.75">
      <c r="A202" s="196"/>
      <c r="B202" s="190" t="s">
        <v>484</v>
      </c>
      <c r="C202" s="371">
        <f>SUM(C198:C200)</f>
        <v>2050</v>
      </c>
      <c r="D202" s="371">
        <f>SUM(D198:D200)</f>
        <v>2750</v>
      </c>
      <c r="E202" s="371">
        <f>SUM(E198:E200)</f>
        <v>2666.4500000000003</v>
      </c>
      <c r="F202" s="371">
        <f>SUM(F198:F200)</f>
        <v>2117.91</v>
      </c>
      <c r="G202" s="196"/>
      <c r="H202" s="189"/>
      <c r="I202" s="199"/>
      <c r="J202" s="196"/>
    </row>
    <row r="203" spans="1:10" ht="18.75">
      <c r="A203" s="265"/>
      <c r="B203" s="248" t="s">
        <v>911</v>
      </c>
      <c r="C203" s="417"/>
      <c r="D203" s="417"/>
      <c r="E203" s="417"/>
      <c r="F203" s="417"/>
      <c r="G203" s="265"/>
      <c r="H203" s="268"/>
      <c r="I203" s="418"/>
      <c r="J203" s="265"/>
    </row>
    <row r="204" spans="1:10" ht="37.5">
      <c r="A204" s="265">
        <v>1</v>
      </c>
      <c r="B204" s="314" t="s">
        <v>736</v>
      </c>
      <c r="C204" s="421">
        <v>8.4</v>
      </c>
      <c r="D204" s="421">
        <v>8.4</v>
      </c>
      <c r="E204" s="417"/>
      <c r="F204" s="417"/>
      <c r="G204" s="265"/>
      <c r="H204" s="268"/>
      <c r="I204" s="418"/>
      <c r="J204" s="265"/>
    </row>
    <row r="205" spans="1:10" ht="18.75">
      <c r="A205" s="367"/>
      <c r="B205" s="309" t="s">
        <v>322</v>
      </c>
      <c r="C205" s="419">
        <f>SUM(C204)</f>
        <v>8.4</v>
      </c>
      <c r="D205" s="419">
        <f>SUM(D204)</f>
        <v>8.4</v>
      </c>
      <c r="E205" s="419">
        <f>SUM(E204)</f>
        <v>0</v>
      </c>
      <c r="F205" s="419">
        <f>SUM(F204)</f>
        <v>0</v>
      </c>
      <c r="G205" s="367"/>
      <c r="H205" s="335"/>
      <c r="I205" s="420"/>
      <c r="J205" s="367"/>
    </row>
    <row r="206" spans="1:10" ht="18.75">
      <c r="A206" s="106"/>
      <c r="B206" s="248" t="s">
        <v>680</v>
      </c>
      <c r="C206" s="96"/>
      <c r="D206" s="96"/>
      <c r="E206" s="96"/>
      <c r="F206" s="96"/>
      <c r="G206" s="106"/>
      <c r="H206" s="106"/>
      <c r="I206" s="106"/>
      <c r="J206" s="106"/>
    </row>
    <row r="207" spans="1:10" ht="18.75">
      <c r="A207" s="106">
        <v>1</v>
      </c>
      <c r="B207" s="28" t="s">
        <v>860</v>
      </c>
      <c r="C207" s="96">
        <v>75.12</v>
      </c>
      <c r="D207" s="96">
        <v>75.12</v>
      </c>
      <c r="E207" s="96"/>
      <c r="F207" s="96"/>
      <c r="G207" s="28" t="s">
        <v>808</v>
      </c>
      <c r="H207" s="8" t="s">
        <v>666</v>
      </c>
      <c r="I207" s="29">
        <v>5</v>
      </c>
      <c r="J207" s="29"/>
    </row>
    <row r="208" spans="1:10" ht="18.75">
      <c r="A208" s="10">
        <v>2</v>
      </c>
      <c r="B208" s="28" t="s">
        <v>861</v>
      </c>
      <c r="C208" s="60">
        <v>14.88</v>
      </c>
      <c r="D208" s="60">
        <v>14.88</v>
      </c>
      <c r="E208" s="60">
        <v>14.88</v>
      </c>
      <c r="F208" s="60">
        <v>14.85</v>
      </c>
      <c r="G208" s="28" t="s">
        <v>809</v>
      </c>
      <c r="H208" s="8" t="s">
        <v>666</v>
      </c>
      <c r="I208" s="10">
        <v>10</v>
      </c>
      <c r="J208" s="268">
        <v>4</v>
      </c>
    </row>
    <row r="209" spans="1:10" ht="19.5" thickBot="1">
      <c r="A209" s="203"/>
      <c r="B209" s="102" t="s">
        <v>485</v>
      </c>
      <c r="C209" s="128">
        <f>SUM(C207:C208)</f>
        <v>90</v>
      </c>
      <c r="D209" s="128">
        <f>SUM(D207:D208)</f>
        <v>90</v>
      </c>
      <c r="E209" s="128">
        <f>SUM(E207:E208)</f>
        <v>14.88</v>
      </c>
      <c r="F209" s="128">
        <f>SUM(F207:F208)</f>
        <v>14.85</v>
      </c>
      <c r="G209" s="510"/>
      <c r="H209" s="511"/>
      <c r="I209" s="512"/>
      <c r="J209" s="513"/>
    </row>
    <row r="210" spans="1:10" ht="19.5" thickTop="1">
      <c r="A210" s="106"/>
      <c r="B210" s="248" t="s">
        <v>681</v>
      </c>
      <c r="C210" s="96"/>
      <c r="D210" s="96"/>
      <c r="E210" s="96"/>
      <c r="F210" s="96"/>
      <c r="G210" s="106"/>
      <c r="H210" s="106"/>
      <c r="I210" s="106"/>
      <c r="J210" s="106"/>
    </row>
    <row r="211" spans="1:10" ht="18.75">
      <c r="A211" s="29">
        <v>1</v>
      </c>
      <c r="B211" s="28" t="s">
        <v>160</v>
      </c>
      <c r="C211" s="5">
        <v>150</v>
      </c>
      <c r="D211" s="5">
        <v>382.97</v>
      </c>
      <c r="E211" s="5">
        <v>382.97</v>
      </c>
      <c r="F211" s="5">
        <v>382.97</v>
      </c>
      <c r="G211" s="559" t="s">
        <v>833</v>
      </c>
      <c r="H211" s="560"/>
      <c r="I211" s="560"/>
      <c r="J211" s="561"/>
    </row>
    <row r="212" spans="1:10" ht="18.75">
      <c r="A212" s="29">
        <v>2</v>
      </c>
      <c r="B212" s="28" t="s">
        <v>158</v>
      </c>
      <c r="C212" s="5">
        <v>648</v>
      </c>
      <c r="D212" s="5">
        <v>648</v>
      </c>
      <c r="E212" s="5">
        <v>648</v>
      </c>
      <c r="F212" s="5">
        <v>648</v>
      </c>
      <c r="G212" s="559" t="s">
        <v>834</v>
      </c>
      <c r="H212" s="560"/>
      <c r="I212" s="560"/>
      <c r="J212" s="561"/>
    </row>
    <row r="213" spans="1:10" ht="18.75">
      <c r="A213" s="308"/>
      <c r="B213" s="309" t="s">
        <v>146</v>
      </c>
      <c r="C213" s="310">
        <f>SUM(C211:C212)</f>
        <v>798</v>
      </c>
      <c r="D213" s="310">
        <f>SUM(D211:D212)</f>
        <v>1030.97</v>
      </c>
      <c r="E213" s="310">
        <f>SUM(E211:E212)</f>
        <v>1030.97</v>
      </c>
      <c r="F213" s="310">
        <f>SUM(F211:F212)</f>
        <v>1030.97</v>
      </c>
      <c r="G213" s="308"/>
      <c r="H213" s="308"/>
      <c r="I213" s="308"/>
      <c r="J213" s="308"/>
    </row>
    <row r="214" spans="1:10" ht="18.75">
      <c r="A214" s="29"/>
      <c r="B214" s="251" t="s">
        <v>682</v>
      </c>
      <c r="C214" s="5"/>
      <c r="D214" s="5"/>
      <c r="E214" s="10"/>
      <c r="F214" s="10"/>
      <c r="G214" s="29"/>
      <c r="H214" s="29"/>
      <c r="I214" s="29"/>
      <c r="J214" s="29"/>
    </row>
    <row r="215" spans="1:10" ht="18.75">
      <c r="A215" s="29"/>
      <c r="B215" s="16" t="s">
        <v>520</v>
      </c>
      <c r="C215" s="5"/>
      <c r="D215" s="5"/>
      <c r="E215" s="10"/>
      <c r="F215" s="10"/>
      <c r="G215" s="29"/>
      <c r="H215" s="29"/>
      <c r="I215" s="29"/>
      <c r="J215" s="29"/>
    </row>
    <row r="216" spans="1:10" ht="18.75">
      <c r="A216" s="29">
        <v>1</v>
      </c>
      <c r="B216" s="28" t="s">
        <v>147</v>
      </c>
      <c r="C216" s="5">
        <v>195</v>
      </c>
      <c r="D216" s="5">
        <v>287.8</v>
      </c>
      <c r="E216" s="5">
        <v>287.8</v>
      </c>
      <c r="F216" s="5">
        <v>276.69</v>
      </c>
      <c r="G216" s="554" t="s">
        <v>835</v>
      </c>
      <c r="H216" s="555"/>
      <c r="I216" s="555"/>
      <c r="J216" s="556"/>
    </row>
    <row r="217" spans="1:10" ht="18.75" customHeight="1">
      <c r="A217" s="29">
        <v>2</v>
      </c>
      <c r="B217" s="28" t="s">
        <v>219</v>
      </c>
      <c r="C217" s="5">
        <v>50</v>
      </c>
      <c r="D217" s="5">
        <v>50</v>
      </c>
      <c r="E217" s="5">
        <v>101.57</v>
      </c>
      <c r="F217" s="5">
        <v>101.57</v>
      </c>
      <c r="G217" s="526" t="s">
        <v>836</v>
      </c>
      <c r="H217" s="527"/>
      <c r="I217" s="527"/>
      <c r="J217" s="528"/>
    </row>
    <row r="218" spans="1:10" ht="18.75">
      <c r="A218" s="29">
        <v>3</v>
      </c>
      <c r="B218" s="28" t="s">
        <v>823</v>
      </c>
      <c r="C218" s="5">
        <v>240</v>
      </c>
      <c r="D218" s="5">
        <v>240</v>
      </c>
      <c r="E218" s="5"/>
      <c r="F218" s="5"/>
      <c r="G218" s="551"/>
      <c r="H218" s="552"/>
      <c r="I218" s="552"/>
      <c r="J218" s="553"/>
    </row>
    <row r="219" spans="1:10" ht="37.5">
      <c r="A219" s="29">
        <v>4</v>
      </c>
      <c r="B219" s="2" t="s">
        <v>883</v>
      </c>
      <c r="C219" s="523">
        <v>66.72</v>
      </c>
      <c r="D219" s="5">
        <v>34.57</v>
      </c>
      <c r="E219" s="5">
        <v>34.57</v>
      </c>
      <c r="F219" s="5">
        <v>34.57</v>
      </c>
      <c r="G219" s="529"/>
      <c r="H219" s="530"/>
      <c r="I219" s="530"/>
      <c r="J219" s="531"/>
    </row>
    <row r="220" spans="1:10" ht="37.5">
      <c r="A220" s="29">
        <v>5</v>
      </c>
      <c r="B220" s="2" t="s">
        <v>884</v>
      </c>
      <c r="C220" s="524"/>
      <c r="D220" s="5">
        <v>32.15</v>
      </c>
      <c r="E220" s="5">
        <v>32.15</v>
      </c>
      <c r="F220" s="5">
        <v>32.15</v>
      </c>
      <c r="G220" s="502"/>
      <c r="H220" s="503"/>
      <c r="I220" s="503"/>
      <c r="J220" s="504"/>
    </row>
    <row r="221" spans="1:10" ht="18.75">
      <c r="A221" s="308"/>
      <c r="B221" s="309" t="s">
        <v>148</v>
      </c>
      <c r="C221" s="310">
        <f>SUM(C216:C219)</f>
        <v>551.72</v>
      </c>
      <c r="D221" s="310">
        <f>SUM(D216:D220)</f>
        <v>644.52</v>
      </c>
      <c r="E221" s="310">
        <f>SUM(E216:E220)</f>
        <v>456.09</v>
      </c>
      <c r="F221" s="310">
        <f>SUM(F216:F220)</f>
        <v>444.97999999999996</v>
      </c>
      <c r="G221" s="308"/>
      <c r="H221" s="308"/>
      <c r="I221" s="308"/>
      <c r="J221" s="308"/>
    </row>
    <row r="222" spans="1:10" ht="18.75">
      <c r="A222" s="29"/>
      <c r="B222" s="251" t="s">
        <v>683</v>
      </c>
      <c r="C222" s="7"/>
      <c r="D222" s="7"/>
      <c r="E222" s="7"/>
      <c r="F222" s="7"/>
      <c r="G222" s="29"/>
      <c r="H222" s="29"/>
      <c r="I222" s="29"/>
      <c r="J222" s="29"/>
    </row>
    <row r="223" spans="1:10" ht="37.5">
      <c r="A223" s="29">
        <v>1</v>
      </c>
      <c r="B223" s="2" t="s">
        <v>238</v>
      </c>
      <c r="C223" s="523">
        <v>50</v>
      </c>
      <c r="D223" s="5">
        <v>40</v>
      </c>
      <c r="E223" s="5">
        <v>40</v>
      </c>
      <c r="F223" s="5">
        <v>40</v>
      </c>
      <c r="G223" s="29"/>
      <c r="H223" s="29"/>
      <c r="I223" s="29"/>
      <c r="J223" s="29"/>
    </row>
    <row r="224" spans="1:10" ht="18.75">
      <c r="A224" s="29">
        <v>2</v>
      </c>
      <c r="B224" s="2" t="s">
        <v>135</v>
      </c>
      <c r="C224" s="524"/>
      <c r="D224" s="55">
        <v>9</v>
      </c>
      <c r="E224" s="5">
        <v>9</v>
      </c>
      <c r="F224" s="5">
        <v>8.98</v>
      </c>
      <c r="G224" s="29"/>
      <c r="H224" s="29"/>
      <c r="I224" s="29"/>
      <c r="J224" s="29"/>
    </row>
    <row r="225" spans="1:10" ht="18.75">
      <c r="A225" s="305"/>
      <c r="B225" s="306" t="s">
        <v>195</v>
      </c>
      <c r="C225" s="307">
        <f>SUM(C223:C223)</f>
        <v>50</v>
      </c>
      <c r="D225" s="307">
        <f>SUM(D223:D224)</f>
        <v>49</v>
      </c>
      <c r="E225" s="307">
        <f>SUM(E223:E224)</f>
        <v>49</v>
      </c>
      <c r="F225" s="307">
        <f>SUM(F223:F224)</f>
        <v>48.980000000000004</v>
      </c>
      <c r="G225" s="305"/>
      <c r="H225" s="305"/>
      <c r="I225" s="305"/>
      <c r="J225" s="305"/>
    </row>
    <row r="226" spans="1:10" ht="18.75">
      <c r="A226" s="29"/>
      <c r="B226" s="251" t="s">
        <v>684</v>
      </c>
      <c r="C226" s="5"/>
      <c r="D226" s="5"/>
      <c r="E226" s="10"/>
      <c r="F226" s="10"/>
      <c r="G226" s="29"/>
      <c r="H226" s="29"/>
      <c r="I226" s="29"/>
      <c r="J226" s="29"/>
    </row>
    <row r="227" spans="1:10" ht="19.5" customHeight="1">
      <c r="A227" s="29">
        <v>1</v>
      </c>
      <c r="B227" s="330" t="s">
        <v>852</v>
      </c>
      <c r="C227" s="5">
        <v>80</v>
      </c>
      <c r="D227" s="5">
        <v>70</v>
      </c>
      <c r="E227" s="5">
        <v>20</v>
      </c>
      <c r="F227" s="10">
        <v>19.27</v>
      </c>
      <c r="G227" s="29"/>
      <c r="H227" s="29"/>
      <c r="I227" s="29"/>
      <c r="J227" s="29"/>
    </row>
    <row r="228" spans="1:10" ht="18.75">
      <c r="A228" s="345">
        <v>2</v>
      </c>
      <c r="B228" s="278" t="s">
        <v>716</v>
      </c>
      <c r="C228" s="194">
        <v>30</v>
      </c>
      <c r="D228" s="194">
        <v>30.58</v>
      </c>
      <c r="E228" s="194">
        <v>30.58</v>
      </c>
      <c r="F228" s="194">
        <v>30.58</v>
      </c>
      <c r="G228" s="29"/>
      <c r="H228" s="29"/>
      <c r="I228" s="29"/>
      <c r="J228" s="29"/>
    </row>
    <row r="229" spans="1:10" ht="18.75">
      <c r="A229" s="29">
        <v>3</v>
      </c>
      <c r="B229" s="81" t="s">
        <v>717</v>
      </c>
      <c r="C229" s="285">
        <v>25</v>
      </c>
      <c r="D229" s="285">
        <v>25</v>
      </c>
      <c r="E229" s="285">
        <v>25</v>
      </c>
      <c r="F229" s="285">
        <v>25</v>
      </c>
      <c r="G229" s="182"/>
      <c r="H229" s="182"/>
      <c r="I229" s="182"/>
      <c r="J229" s="182"/>
    </row>
    <row r="230" spans="1:10" ht="19.5" thickBot="1">
      <c r="A230" s="146"/>
      <c r="B230" s="134" t="s">
        <v>239</v>
      </c>
      <c r="C230" s="128">
        <f>SUM(C227:C229)</f>
        <v>135</v>
      </c>
      <c r="D230" s="128">
        <f>SUM(D227:D229)</f>
        <v>125.58</v>
      </c>
      <c r="E230" s="128">
        <f>SUM(E227:E229)</f>
        <v>75.58</v>
      </c>
      <c r="F230" s="128">
        <f>SUM(F227:F229)</f>
        <v>74.85</v>
      </c>
      <c r="G230" s="146"/>
      <c r="H230" s="146"/>
      <c r="I230" s="146"/>
      <c r="J230" s="146"/>
    </row>
    <row r="231" spans="1:10" ht="20.25" thickBot="1" thickTop="1">
      <c r="A231" s="146"/>
      <c r="B231" s="134" t="s">
        <v>196</v>
      </c>
      <c r="C231" s="128">
        <f>C213+C221+C225+C230</f>
        <v>1534.72</v>
      </c>
      <c r="D231" s="128">
        <f>D213+D221+D225+D230</f>
        <v>1850.07</v>
      </c>
      <c r="E231" s="128">
        <f>E213+E221+E225+E230</f>
        <v>1611.6399999999999</v>
      </c>
      <c r="F231" s="128">
        <f>F213+F221+F225+F230</f>
        <v>1599.78</v>
      </c>
      <c r="G231" s="146"/>
      <c r="H231" s="146"/>
      <c r="I231" s="146"/>
      <c r="J231" s="146"/>
    </row>
    <row r="232" spans="1:10" ht="19.5" thickTop="1">
      <c r="A232" s="106"/>
      <c r="B232" s="248" t="s">
        <v>685</v>
      </c>
      <c r="C232" s="116"/>
      <c r="D232" s="96"/>
      <c r="E232" s="96"/>
      <c r="F232" s="96"/>
      <c r="G232" s="106"/>
      <c r="H232" s="106"/>
      <c r="I232" s="106"/>
      <c r="J232" s="106"/>
    </row>
    <row r="233" spans="1:10" ht="18.75">
      <c r="A233" s="106"/>
      <c r="B233" s="447" t="s">
        <v>520</v>
      </c>
      <c r="C233" s="116"/>
      <c r="D233" s="96"/>
      <c r="E233" s="96"/>
      <c r="F233" s="96"/>
      <c r="G233" s="106"/>
      <c r="H233" s="106"/>
      <c r="I233" s="106"/>
      <c r="J233" s="106"/>
    </row>
    <row r="234" spans="1:10" ht="18.75">
      <c r="A234" s="10">
        <v>1</v>
      </c>
      <c r="B234" s="28" t="s">
        <v>136</v>
      </c>
      <c r="C234" s="60">
        <v>25</v>
      </c>
      <c r="D234" s="60">
        <v>25</v>
      </c>
      <c r="E234" s="5">
        <v>25</v>
      </c>
      <c r="F234" s="5">
        <v>25</v>
      </c>
      <c r="G234" s="28" t="s">
        <v>136</v>
      </c>
      <c r="H234" s="8" t="s">
        <v>337</v>
      </c>
      <c r="I234" s="10">
        <v>1</v>
      </c>
      <c r="J234" s="10">
        <v>1</v>
      </c>
    </row>
    <row r="235" spans="1:10" ht="18.75">
      <c r="A235" s="56">
        <v>2</v>
      </c>
      <c r="B235" s="330" t="s">
        <v>87</v>
      </c>
      <c r="C235" s="5">
        <v>8</v>
      </c>
      <c r="D235" s="5">
        <v>8</v>
      </c>
      <c r="E235" s="5">
        <v>8</v>
      </c>
      <c r="F235" s="55">
        <v>7</v>
      </c>
      <c r="G235" s="359" t="s">
        <v>698</v>
      </c>
      <c r="H235" s="8" t="s">
        <v>337</v>
      </c>
      <c r="I235" s="56">
        <v>2000</v>
      </c>
      <c r="J235" s="56">
        <v>377</v>
      </c>
    </row>
    <row r="236" spans="1:10" ht="18.75">
      <c r="A236" s="56">
        <v>3</v>
      </c>
      <c r="B236" s="330" t="s">
        <v>303</v>
      </c>
      <c r="C236" s="5">
        <v>7</v>
      </c>
      <c r="D236" s="5">
        <v>7</v>
      </c>
      <c r="E236" s="5">
        <v>7</v>
      </c>
      <c r="F236" s="55">
        <v>7</v>
      </c>
      <c r="G236" s="359" t="s">
        <v>699</v>
      </c>
      <c r="H236" s="8" t="s">
        <v>337</v>
      </c>
      <c r="I236" s="56">
        <v>1000</v>
      </c>
      <c r="J236" s="56">
        <v>100</v>
      </c>
    </row>
    <row r="237" spans="1:10" ht="19.5" thickBot="1">
      <c r="A237" s="146"/>
      <c r="B237" s="149" t="s">
        <v>197</v>
      </c>
      <c r="C237" s="128">
        <f>SUM(C234:C236)</f>
        <v>40</v>
      </c>
      <c r="D237" s="128">
        <f>SUM(D234:D236)</f>
        <v>40</v>
      </c>
      <c r="E237" s="128">
        <f>SUM(E234:E236)</f>
        <v>40</v>
      </c>
      <c r="F237" s="128">
        <f>SUM(F234:F236)</f>
        <v>39</v>
      </c>
      <c r="G237" s="146"/>
      <c r="H237" s="146"/>
      <c r="I237" s="146"/>
      <c r="J237" s="146"/>
    </row>
    <row r="238" spans="1:10" ht="19.5" thickTop="1">
      <c r="A238" s="106"/>
      <c r="B238" s="248" t="s">
        <v>686</v>
      </c>
      <c r="C238" s="116"/>
      <c r="D238" s="116"/>
      <c r="E238" s="96"/>
      <c r="F238" s="96"/>
      <c r="G238" s="114"/>
      <c r="H238" s="114"/>
      <c r="I238" s="114"/>
      <c r="J238" s="114"/>
    </row>
    <row r="239" spans="1:10" ht="18.75">
      <c r="A239" s="10">
        <v>1</v>
      </c>
      <c r="B239" s="330" t="s">
        <v>606</v>
      </c>
      <c r="C239" s="587">
        <v>43</v>
      </c>
      <c r="D239" s="523">
        <v>43</v>
      </c>
      <c r="E239" s="523">
        <v>43</v>
      </c>
      <c r="F239" s="523">
        <v>42.84</v>
      </c>
      <c r="G239" s="28" t="s">
        <v>73</v>
      </c>
      <c r="H239" s="8" t="s">
        <v>337</v>
      </c>
      <c r="I239" s="15">
        <v>95</v>
      </c>
      <c r="J239" s="15">
        <v>40</v>
      </c>
    </row>
    <row r="240" spans="1:10" ht="18.75">
      <c r="A240" s="10">
        <v>2</v>
      </c>
      <c r="B240" s="330" t="s">
        <v>607</v>
      </c>
      <c r="C240" s="588"/>
      <c r="D240" s="525"/>
      <c r="E240" s="525"/>
      <c r="F240" s="525"/>
      <c r="G240" s="28" t="s">
        <v>849</v>
      </c>
      <c r="H240" s="8" t="s">
        <v>337</v>
      </c>
      <c r="I240" s="446">
        <v>95</v>
      </c>
      <c r="J240" s="446">
        <v>87</v>
      </c>
    </row>
    <row r="241" spans="1:10" ht="18.75">
      <c r="A241" s="10">
        <v>3</v>
      </c>
      <c r="B241" s="330" t="s">
        <v>608</v>
      </c>
      <c r="C241" s="588"/>
      <c r="D241" s="525"/>
      <c r="E241" s="525"/>
      <c r="F241" s="525"/>
      <c r="G241" s="2" t="s">
        <v>5</v>
      </c>
      <c r="H241" s="8" t="s">
        <v>337</v>
      </c>
      <c r="I241" s="446">
        <v>2</v>
      </c>
      <c r="J241" s="446">
        <v>1</v>
      </c>
    </row>
    <row r="242" spans="1:10" ht="18.75">
      <c r="A242" s="10">
        <v>4</v>
      </c>
      <c r="B242" s="330" t="s">
        <v>609</v>
      </c>
      <c r="C242" s="588"/>
      <c r="D242" s="525"/>
      <c r="E242" s="525"/>
      <c r="F242" s="525"/>
      <c r="G242" s="2" t="s">
        <v>6</v>
      </c>
      <c r="H242" s="8" t="s">
        <v>337</v>
      </c>
      <c r="I242" s="446">
        <v>2</v>
      </c>
      <c r="J242" s="446">
        <v>1</v>
      </c>
    </row>
    <row r="243" spans="1:10" ht="18.75">
      <c r="A243" s="10">
        <v>5</v>
      </c>
      <c r="B243" s="330" t="s">
        <v>610</v>
      </c>
      <c r="C243" s="589"/>
      <c r="D243" s="524"/>
      <c r="E243" s="524"/>
      <c r="F243" s="524"/>
      <c r="G243" s="2" t="s">
        <v>139</v>
      </c>
      <c r="H243" s="8" t="s">
        <v>14</v>
      </c>
      <c r="I243" s="446">
        <v>12500</v>
      </c>
      <c r="J243" s="446">
        <v>13125</v>
      </c>
    </row>
    <row r="244" spans="1:10" ht="18.75">
      <c r="A244" s="189"/>
      <c r="B244" s="190" t="s">
        <v>486</v>
      </c>
      <c r="C244" s="191">
        <f>SUM(C239:C243)</f>
        <v>43</v>
      </c>
      <c r="D244" s="191">
        <f>SUM(D239:D243)</f>
        <v>43</v>
      </c>
      <c r="E244" s="191">
        <f>SUM(E239:E243)</f>
        <v>43</v>
      </c>
      <c r="F244" s="191">
        <f>SUM(F239:F243)</f>
        <v>42.84</v>
      </c>
      <c r="G244" s="196"/>
      <c r="H244" s="189"/>
      <c r="I244" s="289"/>
      <c r="J244" s="200"/>
    </row>
    <row r="245" spans="1:10" ht="18.75">
      <c r="A245" s="268"/>
      <c r="B245" s="251" t="s">
        <v>687</v>
      </c>
      <c r="C245" s="266"/>
      <c r="D245" s="266"/>
      <c r="E245" s="266"/>
      <c r="F245" s="266"/>
      <c r="G245" s="265"/>
      <c r="H245" s="268"/>
      <c r="I245" s="291"/>
      <c r="J245" s="293"/>
    </row>
    <row r="246" spans="1:10" ht="37.5">
      <c r="A246" s="268">
        <v>1</v>
      </c>
      <c r="B246" s="295" t="s">
        <v>837</v>
      </c>
      <c r="C246" s="296">
        <v>24</v>
      </c>
      <c r="D246" s="296">
        <v>20</v>
      </c>
      <c r="E246" s="296">
        <v>15.7</v>
      </c>
      <c r="F246" s="296">
        <v>15.7</v>
      </c>
      <c r="G246" s="265"/>
      <c r="H246" s="268"/>
      <c r="I246" s="291"/>
      <c r="J246" s="293"/>
    </row>
    <row r="247" spans="1:10" ht="18.75">
      <c r="A247" s="268">
        <v>2</v>
      </c>
      <c r="B247" s="295" t="s">
        <v>838</v>
      </c>
      <c r="C247" s="296">
        <v>10</v>
      </c>
      <c r="D247" s="296">
        <v>14</v>
      </c>
      <c r="E247" s="296">
        <v>10</v>
      </c>
      <c r="F247" s="296">
        <v>9.6</v>
      </c>
      <c r="G247" s="265"/>
      <c r="H247" s="268"/>
      <c r="I247" s="291"/>
      <c r="J247" s="293"/>
    </row>
    <row r="248" spans="1:10" ht="20.25">
      <c r="A248" s="203"/>
      <c r="B248" s="370" t="s">
        <v>912</v>
      </c>
      <c r="C248" s="100">
        <f>SUM(C246:C247)</f>
        <v>34</v>
      </c>
      <c r="D248" s="100">
        <f>SUM(D246:D247)</f>
        <v>34</v>
      </c>
      <c r="E248" s="100">
        <f>SUM(E246:E247)</f>
        <v>25.7</v>
      </c>
      <c r="F248" s="100">
        <f>SUM(F246:F247)</f>
        <v>25.299999999999997</v>
      </c>
      <c r="G248" s="101"/>
      <c r="H248" s="203"/>
      <c r="I248" s="204"/>
      <c r="J248" s="294"/>
    </row>
    <row r="249" spans="1:10" ht="18.75">
      <c r="A249" s="106"/>
      <c r="B249" s="248" t="s">
        <v>688</v>
      </c>
      <c r="C249" s="96"/>
      <c r="D249" s="96"/>
      <c r="E249" s="96"/>
      <c r="F249" s="96"/>
      <c r="G249" s="106"/>
      <c r="H249" s="106"/>
      <c r="I249" s="96"/>
      <c r="J249" s="96"/>
    </row>
    <row r="250" spans="1:10" ht="18.75">
      <c r="A250" s="10">
        <v>1</v>
      </c>
      <c r="B250" s="28" t="s">
        <v>144</v>
      </c>
      <c r="C250" s="5">
        <v>16.5</v>
      </c>
      <c r="D250" s="53">
        <v>42.47</v>
      </c>
      <c r="E250" s="5">
        <v>42.47</v>
      </c>
      <c r="F250" s="5">
        <v>42.47</v>
      </c>
      <c r="G250" s="28" t="s">
        <v>144</v>
      </c>
      <c r="H250" s="8" t="s">
        <v>337</v>
      </c>
      <c r="I250" s="10">
        <v>2</v>
      </c>
      <c r="J250" s="10">
        <v>3</v>
      </c>
    </row>
    <row r="251" spans="1:10" ht="18.75">
      <c r="A251" s="10">
        <v>2</v>
      </c>
      <c r="B251" s="28" t="s">
        <v>210</v>
      </c>
      <c r="C251" s="5">
        <v>80</v>
      </c>
      <c r="D251" s="5">
        <v>97.74</v>
      </c>
      <c r="E251" s="5">
        <v>97.74</v>
      </c>
      <c r="F251" s="5">
        <v>97.74</v>
      </c>
      <c r="G251" s="28" t="s">
        <v>889</v>
      </c>
      <c r="H251" s="8" t="s">
        <v>337</v>
      </c>
      <c r="I251" s="10">
        <v>1</v>
      </c>
      <c r="J251" s="10">
        <v>0</v>
      </c>
    </row>
    <row r="252" spans="1:10" ht="21" customHeight="1">
      <c r="A252" s="10">
        <v>3</v>
      </c>
      <c r="B252" s="211" t="s">
        <v>25</v>
      </c>
      <c r="C252" s="5">
        <v>70</v>
      </c>
      <c r="D252" s="53">
        <v>63.79</v>
      </c>
      <c r="E252" s="5">
        <v>63.79</v>
      </c>
      <c r="F252" s="5">
        <v>44.9</v>
      </c>
      <c r="G252" s="211" t="s">
        <v>890</v>
      </c>
      <c r="H252" s="8" t="s">
        <v>337</v>
      </c>
      <c r="I252" s="10">
        <v>1</v>
      </c>
      <c r="J252" s="10">
        <v>1</v>
      </c>
    </row>
    <row r="253" spans="1:10" ht="18.75">
      <c r="A253" s="10">
        <v>4</v>
      </c>
      <c r="B253" s="28" t="s">
        <v>931</v>
      </c>
      <c r="C253" s="5">
        <v>4</v>
      </c>
      <c r="D253" s="53"/>
      <c r="E253" s="5"/>
      <c r="F253" s="5"/>
      <c r="G253" s="2"/>
      <c r="H253" s="8"/>
      <c r="I253" s="10"/>
      <c r="J253" s="10"/>
    </row>
    <row r="254" spans="1:10" ht="18.75">
      <c r="A254" s="10">
        <v>5</v>
      </c>
      <c r="B254" s="28" t="s">
        <v>41</v>
      </c>
      <c r="C254" s="5">
        <v>47.37</v>
      </c>
      <c r="D254" s="53">
        <v>8.21</v>
      </c>
      <c r="E254" s="5">
        <v>7.87</v>
      </c>
      <c r="F254" s="5">
        <v>0.31</v>
      </c>
      <c r="G254" s="2"/>
      <c r="H254" s="8"/>
      <c r="I254" s="10"/>
      <c r="J254" s="10"/>
    </row>
    <row r="255" spans="1:10" ht="18.75">
      <c r="A255" s="10">
        <v>6</v>
      </c>
      <c r="B255" s="28" t="s">
        <v>124</v>
      </c>
      <c r="C255" s="5">
        <v>6</v>
      </c>
      <c r="D255" s="53"/>
      <c r="E255" s="5"/>
      <c r="F255" s="5"/>
      <c r="G255" s="2"/>
      <c r="H255" s="8"/>
      <c r="I255" s="10"/>
      <c r="J255" s="10"/>
    </row>
    <row r="256" spans="1:10" ht="18.75">
      <c r="A256" s="10">
        <v>7</v>
      </c>
      <c r="B256" s="28" t="s">
        <v>234</v>
      </c>
      <c r="C256" s="5">
        <v>9.86</v>
      </c>
      <c r="D256" s="53">
        <v>97.37</v>
      </c>
      <c r="E256" s="5">
        <v>96.85</v>
      </c>
      <c r="F256" s="5">
        <v>89.15</v>
      </c>
      <c r="G256" s="28"/>
      <c r="H256" s="8"/>
      <c r="I256" s="10"/>
      <c r="J256" s="10"/>
    </row>
    <row r="257" spans="1:10" ht="18.75">
      <c r="A257" s="10">
        <v>8</v>
      </c>
      <c r="B257" s="28" t="s">
        <v>235</v>
      </c>
      <c r="C257" s="5">
        <v>22.25</v>
      </c>
      <c r="D257" s="53">
        <v>26.19</v>
      </c>
      <c r="E257" s="5">
        <v>24.84</v>
      </c>
      <c r="F257" s="5">
        <v>17.41</v>
      </c>
      <c r="G257" s="28" t="s">
        <v>888</v>
      </c>
      <c r="H257" s="8" t="s">
        <v>337</v>
      </c>
      <c r="I257" s="10">
        <v>1</v>
      </c>
      <c r="J257" s="10">
        <v>1</v>
      </c>
    </row>
    <row r="258" spans="1:10" ht="18.75">
      <c r="A258" s="10">
        <v>9</v>
      </c>
      <c r="B258" s="28" t="s">
        <v>236</v>
      </c>
      <c r="C258" s="5">
        <v>22.19</v>
      </c>
      <c r="D258" s="53">
        <v>72.19</v>
      </c>
      <c r="E258" s="5">
        <v>71.03</v>
      </c>
      <c r="F258" s="5">
        <v>57.38</v>
      </c>
      <c r="G258" s="28"/>
      <c r="H258" s="8"/>
      <c r="I258" s="10"/>
      <c r="J258" s="10"/>
    </row>
    <row r="259" spans="1:10" ht="18.75">
      <c r="A259" s="10">
        <v>10</v>
      </c>
      <c r="B259" s="2" t="s">
        <v>842</v>
      </c>
      <c r="C259" s="5"/>
      <c r="D259" s="53">
        <v>0.01</v>
      </c>
      <c r="E259" s="32"/>
      <c r="F259" s="32"/>
      <c r="G259" s="28"/>
      <c r="H259" s="29"/>
      <c r="I259" s="10"/>
      <c r="J259" s="10"/>
    </row>
    <row r="260" spans="1:10" ht="18.75">
      <c r="A260" s="10">
        <v>11</v>
      </c>
      <c r="B260" s="2" t="s">
        <v>718</v>
      </c>
      <c r="C260" s="53">
        <v>20</v>
      </c>
      <c r="D260" s="53">
        <v>120</v>
      </c>
      <c r="E260" s="5">
        <v>30</v>
      </c>
      <c r="F260" s="32">
        <v>29.92</v>
      </c>
      <c r="G260" s="28"/>
      <c r="H260" s="29"/>
      <c r="I260" s="10"/>
      <c r="J260" s="10"/>
    </row>
    <row r="261" spans="1:10" ht="18.75">
      <c r="A261" s="10">
        <v>12</v>
      </c>
      <c r="B261" s="2" t="s">
        <v>653</v>
      </c>
      <c r="C261" s="53">
        <v>80</v>
      </c>
      <c r="D261" s="53">
        <v>80</v>
      </c>
      <c r="E261" s="5">
        <v>60</v>
      </c>
      <c r="F261" s="5">
        <v>60</v>
      </c>
      <c r="G261" s="28"/>
      <c r="H261" s="29"/>
      <c r="I261" s="10"/>
      <c r="J261" s="10"/>
    </row>
    <row r="262" spans="1:10" ht="20.25" customHeight="1">
      <c r="A262" s="335"/>
      <c r="B262" s="309" t="s">
        <v>587</v>
      </c>
      <c r="C262" s="310">
        <f>SUM(C250:C261)</f>
        <v>378.17</v>
      </c>
      <c r="D262" s="310">
        <f>SUM(D250:D261)</f>
        <v>607.97</v>
      </c>
      <c r="E262" s="310">
        <f>SUM(E250:E261)</f>
        <v>494.5899999999999</v>
      </c>
      <c r="F262" s="310">
        <f>SUM(F250:F261)</f>
        <v>439.28000000000003</v>
      </c>
      <c r="G262" s="335"/>
      <c r="H262" s="335"/>
      <c r="I262" s="336"/>
      <c r="J262" s="369"/>
    </row>
    <row r="263" spans="1:10" ht="20.25" customHeight="1">
      <c r="A263" s="8"/>
      <c r="B263" s="360" t="s">
        <v>689</v>
      </c>
      <c r="C263" s="7"/>
      <c r="D263" s="7"/>
      <c r="E263" s="7"/>
      <c r="F263" s="7"/>
      <c r="G263" s="8"/>
      <c r="H263" s="8"/>
      <c r="I263" s="10"/>
      <c r="J263" s="73"/>
    </row>
    <row r="264" spans="1:10" ht="20.25" customHeight="1">
      <c r="A264" s="8">
        <v>1</v>
      </c>
      <c r="B264" s="2" t="s">
        <v>61</v>
      </c>
      <c r="C264" s="60">
        <v>10.58</v>
      </c>
      <c r="D264" s="5">
        <v>25.58</v>
      </c>
      <c r="E264" s="5">
        <v>10.26</v>
      </c>
      <c r="F264" s="5">
        <v>4.7</v>
      </c>
      <c r="G264" s="8"/>
      <c r="H264" s="8"/>
      <c r="I264" s="10"/>
      <c r="J264" s="73"/>
    </row>
    <row r="265" spans="1:10" ht="18.75">
      <c r="A265" s="367"/>
      <c r="B265" s="368" t="s">
        <v>588</v>
      </c>
      <c r="C265" s="310">
        <f>SUM(C264:C264)</f>
        <v>10.58</v>
      </c>
      <c r="D265" s="310">
        <f>SUM(D264:D264)</f>
        <v>25.58</v>
      </c>
      <c r="E265" s="310">
        <f>SUM(E264:E264)</f>
        <v>10.26</v>
      </c>
      <c r="F265" s="310">
        <f>SUM(F264:F264)</f>
        <v>4.7</v>
      </c>
      <c r="G265" s="367"/>
      <c r="H265" s="367"/>
      <c r="I265" s="369"/>
      <c r="J265" s="369"/>
    </row>
    <row r="266" spans="1:10" ht="18.75">
      <c r="A266" s="4"/>
      <c r="B266" s="360" t="s">
        <v>690</v>
      </c>
      <c r="C266" s="7"/>
      <c r="D266" s="7"/>
      <c r="E266" s="7"/>
      <c r="F266" s="7"/>
      <c r="G266" s="4"/>
      <c r="H266" s="4"/>
      <c r="I266" s="73"/>
      <c r="J266" s="73"/>
    </row>
    <row r="267" spans="1:10" ht="36" customHeight="1">
      <c r="A267" s="4">
        <v>1</v>
      </c>
      <c r="B267" s="314" t="s">
        <v>575</v>
      </c>
      <c r="C267" s="5">
        <v>40</v>
      </c>
      <c r="D267" s="5">
        <v>90.8</v>
      </c>
      <c r="E267" s="5">
        <v>90.8</v>
      </c>
      <c r="F267" s="5">
        <v>90.8</v>
      </c>
      <c r="G267" s="554" t="s">
        <v>917</v>
      </c>
      <c r="H267" s="555"/>
      <c r="I267" s="555"/>
      <c r="J267" s="556"/>
    </row>
    <row r="268" spans="1:10" ht="36" customHeight="1">
      <c r="A268" s="4">
        <v>2</v>
      </c>
      <c r="B268" s="314" t="s">
        <v>876</v>
      </c>
      <c r="C268" s="5">
        <v>15.46</v>
      </c>
      <c r="D268" s="5">
        <v>10.73</v>
      </c>
      <c r="E268" s="7"/>
      <c r="F268" s="7"/>
      <c r="G268" s="554" t="s">
        <v>918</v>
      </c>
      <c r="H268" s="555"/>
      <c r="I268" s="555"/>
      <c r="J268" s="556"/>
    </row>
    <row r="269" spans="1:10" ht="18.75">
      <c r="A269" s="362"/>
      <c r="B269" s="366" t="s">
        <v>586</v>
      </c>
      <c r="C269" s="307">
        <f>SUM(C267:C268)</f>
        <v>55.46</v>
      </c>
      <c r="D269" s="307">
        <f>SUM(D267:D268)</f>
        <v>101.53</v>
      </c>
      <c r="E269" s="307">
        <f>SUM(E267:E268)</f>
        <v>90.8</v>
      </c>
      <c r="F269" s="307">
        <f>SUM(F267:F268)</f>
        <v>90.8</v>
      </c>
      <c r="G269" s="363"/>
      <c r="H269" s="365"/>
      <c r="I269" s="364"/>
      <c r="J269" s="364"/>
    </row>
    <row r="270" spans="1:10" ht="19.5" thickBot="1">
      <c r="A270" s="126"/>
      <c r="B270" s="127" t="s">
        <v>186</v>
      </c>
      <c r="C270" s="128">
        <f>C262+C265+C269</f>
        <v>444.21</v>
      </c>
      <c r="D270" s="128">
        <f>D262+D265+D269</f>
        <v>735.08</v>
      </c>
      <c r="E270" s="128">
        <f>E262+E265+E269</f>
        <v>595.6499999999999</v>
      </c>
      <c r="F270" s="128">
        <f>F262+F265+F269</f>
        <v>534.78</v>
      </c>
      <c r="G270" s="126"/>
      <c r="H270" s="126"/>
      <c r="I270" s="130"/>
      <c r="J270" s="130"/>
    </row>
    <row r="271" spans="1:10" ht="19.5" thickTop="1">
      <c r="A271" s="106"/>
      <c r="B271" s="248" t="s">
        <v>691</v>
      </c>
      <c r="C271" s="96"/>
      <c r="D271" s="96"/>
      <c r="E271" s="96"/>
      <c r="F271" s="96"/>
      <c r="G271" s="106"/>
      <c r="H271" s="106"/>
      <c r="I271" s="96"/>
      <c r="J271" s="96"/>
    </row>
    <row r="272" spans="1:10" ht="18.75">
      <c r="A272" s="106"/>
      <c r="B272" s="109" t="s">
        <v>339</v>
      </c>
      <c r="C272" s="96"/>
      <c r="D272" s="96"/>
      <c r="E272" s="96"/>
      <c r="F272" s="96"/>
      <c r="G272" s="106"/>
      <c r="H272" s="106"/>
      <c r="I272" s="96"/>
      <c r="J272" s="96"/>
    </row>
    <row r="273" spans="1:10" ht="18.75">
      <c r="A273" s="8">
        <v>1</v>
      </c>
      <c r="B273" s="28" t="s">
        <v>293</v>
      </c>
      <c r="C273" s="5">
        <v>200</v>
      </c>
      <c r="D273" s="5">
        <v>175</v>
      </c>
      <c r="E273" s="5">
        <v>104.65</v>
      </c>
      <c r="F273" s="5">
        <v>231.22</v>
      </c>
      <c r="G273" s="28" t="s">
        <v>406</v>
      </c>
      <c r="H273" s="8" t="s">
        <v>294</v>
      </c>
      <c r="I273" s="96">
        <v>23</v>
      </c>
      <c r="J273" s="96">
        <v>26</v>
      </c>
    </row>
    <row r="274" spans="1:10" ht="18.75">
      <c r="A274" s="37">
        <v>2</v>
      </c>
      <c r="B274" s="81" t="s">
        <v>817</v>
      </c>
      <c r="C274" s="55">
        <v>525</v>
      </c>
      <c r="D274" s="55"/>
      <c r="E274" s="55"/>
      <c r="F274" s="55"/>
      <c r="G274" s="81"/>
      <c r="H274" s="37"/>
      <c r="I274" s="122"/>
      <c r="J274" s="122"/>
    </row>
    <row r="275" spans="1:10" ht="18.75">
      <c r="A275" s="189"/>
      <c r="B275" s="190" t="s">
        <v>198</v>
      </c>
      <c r="C275" s="191">
        <f>SUM(C273:C274)</f>
        <v>725</v>
      </c>
      <c r="D275" s="191">
        <f>SUM(D273:D274)</f>
        <v>175</v>
      </c>
      <c r="E275" s="191">
        <f>SUM(E273:E274)</f>
        <v>104.65</v>
      </c>
      <c r="F275" s="191">
        <f>SUM(F273:F274)</f>
        <v>231.22</v>
      </c>
      <c r="G275" s="189"/>
      <c r="H275" s="189"/>
      <c r="I275" s="191"/>
      <c r="J275" s="191" t="s">
        <v>806</v>
      </c>
    </row>
    <row r="276" spans="1:10" ht="18.75">
      <c r="A276" s="268"/>
      <c r="B276" s="248" t="s">
        <v>692</v>
      </c>
      <c r="C276" s="266"/>
      <c r="D276" s="266"/>
      <c r="E276" s="266"/>
      <c r="F276" s="266"/>
      <c r="G276" s="268"/>
      <c r="H276" s="268"/>
      <c r="I276" s="266"/>
      <c r="J276" s="266"/>
    </row>
    <row r="277" spans="1:10" ht="18.75">
      <c r="A277" s="268">
        <v>1</v>
      </c>
      <c r="B277" s="330" t="s">
        <v>475</v>
      </c>
      <c r="C277" s="296">
        <v>12</v>
      </c>
      <c r="D277" s="296">
        <v>70.75</v>
      </c>
      <c r="E277" s="296">
        <v>0.63</v>
      </c>
      <c r="F277" s="296">
        <v>0.63</v>
      </c>
      <c r="G277" s="268"/>
      <c r="H277" s="268"/>
      <c r="I277" s="266"/>
      <c r="J277" s="266"/>
    </row>
    <row r="278" spans="1:10" ht="18.75">
      <c r="A278" s="268">
        <v>2</v>
      </c>
      <c r="B278" s="330" t="s">
        <v>780</v>
      </c>
      <c r="C278" s="296">
        <v>2</v>
      </c>
      <c r="D278" s="296">
        <v>2.03</v>
      </c>
      <c r="E278" s="296">
        <v>1.82</v>
      </c>
      <c r="F278" s="296">
        <v>1.82</v>
      </c>
      <c r="G278" s="268"/>
      <c r="H278" s="268"/>
      <c r="I278" s="266"/>
      <c r="J278" s="266"/>
    </row>
    <row r="279" spans="1:10" ht="18.75">
      <c r="A279" s="268">
        <v>3</v>
      </c>
      <c r="B279" s="330" t="s">
        <v>781</v>
      </c>
      <c r="C279" s="296">
        <v>20</v>
      </c>
      <c r="D279" s="296">
        <v>190.77</v>
      </c>
      <c r="E279" s="296">
        <v>144.03</v>
      </c>
      <c r="F279" s="296">
        <v>71.94</v>
      </c>
      <c r="G279" s="268"/>
      <c r="H279" s="268"/>
      <c r="I279" s="266"/>
      <c r="J279" s="266"/>
    </row>
    <row r="280" spans="1:10" ht="18.75">
      <c r="A280" s="268">
        <v>4</v>
      </c>
      <c r="B280" s="330" t="s">
        <v>782</v>
      </c>
      <c r="C280" s="296">
        <v>2</v>
      </c>
      <c r="D280" s="296">
        <v>4.43</v>
      </c>
      <c r="E280" s="296">
        <v>1.46</v>
      </c>
      <c r="F280" s="266"/>
      <c r="G280" s="268"/>
      <c r="H280" s="268"/>
      <c r="I280" s="266"/>
      <c r="J280" s="266"/>
    </row>
    <row r="281" spans="1:10" ht="37.5">
      <c r="A281" s="268">
        <v>5</v>
      </c>
      <c r="B281" s="314" t="s">
        <v>783</v>
      </c>
      <c r="C281" s="296">
        <v>20</v>
      </c>
      <c r="D281" s="296">
        <v>106.09</v>
      </c>
      <c r="E281" s="266"/>
      <c r="F281" s="266"/>
      <c r="G281" s="268"/>
      <c r="H281" s="268"/>
      <c r="I281" s="266"/>
      <c r="J281" s="266"/>
    </row>
    <row r="282" spans="1:10" ht="18.75">
      <c r="A282" s="268">
        <v>6</v>
      </c>
      <c r="B282" s="195" t="s">
        <v>474</v>
      </c>
      <c r="C282" s="296">
        <v>472</v>
      </c>
      <c r="D282" s="296">
        <v>570.22</v>
      </c>
      <c r="E282" s="296">
        <v>9.98</v>
      </c>
      <c r="F282" s="266"/>
      <c r="G282" s="268"/>
      <c r="H282" s="268"/>
      <c r="I282" s="266"/>
      <c r="J282" s="266"/>
    </row>
    <row r="283" spans="1:10" ht="18.75">
      <c r="A283" s="268">
        <v>7</v>
      </c>
      <c r="B283" s="279" t="s">
        <v>473</v>
      </c>
      <c r="C283" s="296">
        <v>0.28</v>
      </c>
      <c r="D283" s="296"/>
      <c r="E283" s="266"/>
      <c r="F283" s="266"/>
      <c r="G283" s="268"/>
      <c r="H283" s="268"/>
      <c r="I283" s="266"/>
      <c r="J283" s="266"/>
    </row>
    <row r="284" spans="1:10" ht="18.75">
      <c r="A284" s="268">
        <v>8</v>
      </c>
      <c r="B284" s="432" t="s">
        <v>826</v>
      </c>
      <c r="C284" s="296">
        <v>20</v>
      </c>
      <c r="D284" s="296">
        <v>147.31</v>
      </c>
      <c r="E284" s="296">
        <v>50.01</v>
      </c>
      <c r="F284" s="296">
        <v>7.62</v>
      </c>
      <c r="G284" s="268"/>
      <c r="H284" s="268"/>
      <c r="I284" s="266"/>
      <c r="J284" s="266"/>
    </row>
    <row r="285" spans="1:10" ht="18.75">
      <c r="A285" s="268">
        <v>9</v>
      </c>
      <c r="B285" s="330" t="s">
        <v>74</v>
      </c>
      <c r="C285" s="296">
        <v>351.72</v>
      </c>
      <c r="D285" s="296">
        <v>134</v>
      </c>
      <c r="E285" s="296">
        <v>97.71</v>
      </c>
      <c r="F285" s="296">
        <v>154.14</v>
      </c>
      <c r="G285" s="330"/>
      <c r="H285" s="268"/>
      <c r="I285" s="266"/>
      <c r="J285" s="266"/>
    </row>
    <row r="286" spans="1:10" ht="18.75">
      <c r="A286" s="335"/>
      <c r="B286" s="309" t="s">
        <v>591</v>
      </c>
      <c r="C286" s="310">
        <f>SUM(C277:C285)</f>
        <v>900</v>
      </c>
      <c r="D286" s="310">
        <f>SUM(D277:D285)</f>
        <v>1225.6000000000001</v>
      </c>
      <c r="E286" s="310">
        <f>SUM(E277:E285)</f>
        <v>305.64</v>
      </c>
      <c r="F286" s="310">
        <f>SUM(F277:F285)</f>
        <v>236.14999999999998</v>
      </c>
      <c r="G286" s="335"/>
      <c r="H286" s="335"/>
      <c r="I286" s="310"/>
      <c r="J286" s="310"/>
    </row>
    <row r="287" spans="1:10" ht="18.75">
      <c r="A287" s="95"/>
      <c r="B287" s="248" t="s">
        <v>693</v>
      </c>
      <c r="C287" s="96"/>
      <c r="D287" s="96"/>
      <c r="E287" s="96"/>
      <c r="F287" s="96"/>
      <c r="G287" s="95"/>
      <c r="H287" s="95"/>
      <c r="I287" s="151"/>
      <c r="J287" s="151"/>
    </row>
    <row r="288" spans="1:10" ht="18.75">
      <c r="A288" s="31">
        <v>1</v>
      </c>
      <c r="B288" s="4" t="s">
        <v>381</v>
      </c>
      <c r="C288" s="5">
        <v>2.5</v>
      </c>
      <c r="D288" s="5">
        <v>2.5</v>
      </c>
      <c r="E288" s="5">
        <v>2.5</v>
      </c>
      <c r="F288" s="5">
        <v>2.47</v>
      </c>
      <c r="G288" s="4" t="s">
        <v>382</v>
      </c>
      <c r="H288" s="8" t="s">
        <v>337</v>
      </c>
      <c r="I288" s="18">
        <v>83</v>
      </c>
      <c r="J288" s="18">
        <v>105</v>
      </c>
    </row>
    <row r="289" spans="1:10" ht="18.75">
      <c r="A289" s="372">
        <v>2</v>
      </c>
      <c r="B289" s="4" t="s">
        <v>652</v>
      </c>
      <c r="C289" s="55">
        <v>0.01</v>
      </c>
      <c r="D289" s="55">
        <v>0.01</v>
      </c>
      <c r="E289" s="55">
        <v>0.01</v>
      </c>
      <c r="F289" s="55"/>
      <c r="G289" s="72"/>
      <c r="H289" s="8"/>
      <c r="I289" s="181"/>
      <c r="J289" s="181"/>
    </row>
    <row r="290" spans="1:10" ht="19.5" thickBot="1">
      <c r="A290" s="152"/>
      <c r="B290" s="134" t="s">
        <v>487</v>
      </c>
      <c r="C290" s="128">
        <f>SUM(C288:C289)</f>
        <v>2.51</v>
      </c>
      <c r="D290" s="128">
        <f>SUM(D288:D289)</f>
        <v>2.51</v>
      </c>
      <c r="E290" s="128">
        <f>SUM(E288:E289)</f>
        <v>2.51</v>
      </c>
      <c r="F290" s="128">
        <f>SUM(F288:F289)</f>
        <v>2.47</v>
      </c>
      <c r="G290" s="141"/>
      <c r="H290" s="141"/>
      <c r="I290" s="153"/>
      <c r="J290" s="153"/>
    </row>
    <row r="291" spans="1:10" ht="19.5" thickTop="1">
      <c r="A291" s="106"/>
      <c r="B291" s="248" t="s">
        <v>694</v>
      </c>
      <c r="C291" s="96"/>
      <c r="D291" s="96"/>
      <c r="E291" s="96"/>
      <c r="F291" s="96"/>
      <c r="G291" s="106"/>
      <c r="H291" s="106"/>
      <c r="I291" s="96"/>
      <c r="J291" s="96"/>
    </row>
    <row r="292" spans="1:10" ht="18.75">
      <c r="A292" s="63" t="s">
        <v>447</v>
      </c>
      <c r="B292" s="27" t="s">
        <v>523</v>
      </c>
      <c r="C292" s="57"/>
      <c r="D292" s="10"/>
      <c r="E292" s="10"/>
      <c r="F292" s="10"/>
      <c r="G292" s="29"/>
      <c r="H292" s="29"/>
      <c r="I292" s="10"/>
      <c r="J292" s="10"/>
    </row>
    <row r="293" spans="1:10" ht="18" customHeight="1">
      <c r="A293" s="10">
        <v>1</v>
      </c>
      <c r="B293" s="6" t="s">
        <v>504</v>
      </c>
      <c r="C293" s="493">
        <v>0</v>
      </c>
      <c r="D293" s="5">
        <v>483.63</v>
      </c>
      <c r="E293" s="5">
        <v>658.63</v>
      </c>
      <c r="F293" s="5">
        <v>479.18</v>
      </c>
      <c r="G293" s="8" t="s">
        <v>193</v>
      </c>
      <c r="H293" s="8" t="s">
        <v>337</v>
      </c>
      <c r="I293" s="10"/>
      <c r="J293" s="10">
        <v>9125</v>
      </c>
    </row>
    <row r="294" spans="1:10" ht="18" customHeight="1">
      <c r="A294" s="10">
        <v>2</v>
      </c>
      <c r="B294" s="6" t="s">
        <v>469</v>
      </c>
      <c r="C294" s="493">
        <v>105</v>
      </c>
      <c r="D294" s="5">
        <v>35.06</v>
      </c>
      <c r="E294" s="5">
        <v>34.9</v>
      </c>
      <c r="F294" s="5">
        <v>32.82</v>
      </c>
      <c r="G294" s="8" t="s">
        <v>193</v>
      </c>
      <c r="H294" s="8" t="s">
        <v>337</v>
      </c>
      <c r="I294" s="10"/>
      <c r="J294" s="10">
        <v>175</v>
      </c>
    </row>
    <row r="295" spans="1:10" ht="20.25" customHeight="1">
      <c r="A295" s="10">
        <v>3</v>
      </c>
      <c r="B295" s="6" t="s">
        <v>749</v>
      </c>
      <c r="C295" s="493">
        <v>439.23</v>
      </c>
      <c r="D295" s="5">
        <v>390</v>
      </c>
      <c r="E295" s="5">
        <v>384.04</v>
      </c>
      <c r="F295" s="5">
        <v>326.86</v>
      </c>
      <c r="G295" s="8" t="s">
        <v>193</v>
      </c>
      <c r="H295" s="8" t="s">
        <v>337</v>
      </c>
      <c r="I295" s="10"/>
      <c r="J295" s="10">
        <v>37518</v>
      </c>
    </row>
    <row r="296" spans="1:10" ht="18" customHeight="1">
      <c r="A296" s="10">
        <v>4</v>
      </c>
      <c r="B296" s="6" t="s">
        <v>240</v>
      </c>
      <c r="C296" s="493">
        <v>110</v>
      </c>
      <c r="D296" s="5">
        <v>98.93</v>
      </c>
      <c r="E296" s="5">
        <v>97.95</v>
      </c>
      <c r="F296" s="5">
        <v>70.75</v>
      </c>
      <c r="G296" s="8" t="s">
        <v>193</v>
      </c>
      <c r="H296" s="8" t="s">
        <v>337</v>
      </c>
      <c r="I296" s="10"/>
      <c r="J296" s="10">
        <v>20</v>
      </c>
    </row>
    <row r="297" spans="1:10" ht="18" customHeight="1">
      <c r="A297" s="10">
        <v>5</v>
      </c>
      <c r="B297" s="6" t="s">
        <v>327</v>
      </c>
      <c r="C297" s="493">
        <v>50</v>
      </c>
      <c r="D297" s="5">
        <v>30</v>
      </c>
      <c r="E297" s="5">
        <v>80.36</v>
      </c>
      <c r="F297" s="10">
        <v>80.36</v>
      </c>
      <c r="G297" s="29"/>
      <c r="H297" s="29"/>
      <c r="I297" s="10"/>
      <c r="J297" s="10">
        <v>5</v>
      </c>
    </row>
    <row r="298" spans="1:10" ht="18" customHeight="1">
      <c r="A298" s="10">
        <v>6</v>
      </c>
      <c r="B298" s="6" t="s">
        <v>328</v>
      </c>
      <c r="C298" s="493">
        <v>200</v>
      </c>
      <c r="D298" s="5">
        <v>200</v>
      </c>
      <c r="E298" s="5">
        <v>200</v>
      </c>
      <c r="F298" s="5">
        <v>199.25</v>
      </c>
      <c r="G298" s="8" t="s">
        <v>851</v>
      </c>
      <c r="H298" s="8" t="s">
        <v>337</v>
      </c>
      <c r="I298" s="10"/>
      <c r="J298" s="10">
        <v>797</v>
      </c>
    </row>
    <row r="299" spans="1:10" ht="36.75" customHeight="1">
      <c r="A299" s="10">
        <v>7</v>
      </c>
      <c r="B299" s="6" t="s">
        <v>277</v>
      </c>
      <c r="C299" s="493">
        <v>0</v>
      </c>
      <c r="D299" s="5">
        <v>308.77</v>
      </c>
      <c r="E299" s="5">
        <v>68.6</v>
      </c>
      <c r="F299" s="5">
        <v>68.6</v>
      </c>
      <c r="G299" s="29"/>
      <c r="H299" s="29"/>
      <c r="I299" s="10"/>
      <c r="J299" s="10">
        <v>196</v>
      </c>
    </row>
    <row r="300" spans="1:10" ht="22.5" customHeight="1">
      <c r="A300" s="10">
        <v>8</v>
      </c>
      <c r="B300" s="6" t="s">
        <v>658</v>
      </c>
      <c r="C300" s="493">
        <v>141</v>
      </c>
      <c r="D300" s="5">
        <v>150</v>
      </c>
      <c r="E300" s="5">
        <v>119.71</v>
      </c>
      <c r="F300" s="10">
        <v>19.71</v>
      </c>
      <c r="G300" s="29"/>
      <c r="H300" s="29"/>
      <c r="I300" s="10"/>
      <c r="J300" s="10">
        <v>130</v>
      </c>
    </row>
    <row r="301" spans="1:10" ht="22.5" customHeight="1">
      <c r="A301" s="10">
        <v>9</v>
      </c>
      <c r="B301" s="6" t="s">
        <v>470</v>
      </c>
      <c r="C301" s="493">
        <v>282</v>
      </c>
      <c r="D301" s="5">
        <v>145</v>
      </c>
      <c r="E301" s="5">
        <v>145</v>
      </c>
      <c r="F301" s="5">
        <v>145</v>
      </c>
      <c r="G301" s="29"/>
      <c r="H301" s="29"/>
      <c r="I301" s="10"/>
      <c r="J301" s="10">
        <v>2</v>
      </c>
    </row>
    <row r="302" spans="1:10" ht="22.5" customHeight="1">
      <c r="A302" s="10">
        <v>10</v>
      </c>
      <c r="B302" s="6" t="s">
        <v>233</v>
      </c>
      <c r="C302" s="493">
        <v>0.01</v>
      </c>
      <c r="D302" s="5"/>
      <c r="E302" s="5"/>
      <c r="F302" s="10"/>
      <c r="G302" s="29"/>
      <c r="H302" s="29"/>
      <c r="I302" s="10"/>
      <c r="J302" s="10"/>
    </row>
    <row r="303" spans="1:10" ht="22.5" customHeight="1">
      <c r="A303" s="10">
        <v>11</v>
      </c>
      <c r="B303" s="6" t="s">
        <v>95</v>
      </c>
      <c r="C303" s="493">
        <v>0.01</v>
      </c>
      <c r="D303" s="5"/>
      <c r="E303" s="5"/>
      <c r="F303" s="10"/>
      <c r="G303" s="29"/>
      <c r="H303" s="29"/>
      <c r="I303" s="10"/>
      <c r="J303" s="10"/>
    </row>
    <row r="304" spans="1:10" ht="22.5" customHeight="1">
      <c r="A304" s="10">
        <v>12</v>
      </c>
      <c r="B304" s="6" t="s">
        <v>94</v>
      </c>
      <c r="C304" s="493">
        <v>50</v>
      </c>
      <c r="D304" s="5">
        <v>50</v>
      </c>
      <c r="E304" s="5">
        <v>7.38</v>
      </c>
      <c r="F304" s="10">
        <v>7.38</v>
      </c>
      <c r="G304" s="29"/>
      <c r="H304" s="29"/>
      <c r="I304" s="10"/>
      <c r="J304" s="10">
        <v>70</v>
      </c>
    </row>
    <row r="305" spans="1:10" ht="22.5" customHeight="1">
      <c r="A305" s="10">
        <v>13</v>
      </c>
      <c r="B305" s="6" t="s">
        <v>278</v>
      </c>
      <c r="C305" s="493">
        <v>0.01</v>
      </c>
      <c r="D305" s="5"/>
      <c r="E305" s="5"/>
      <c r="F305" s="10"/>
      <c r="G305" s="29"/>
      <c r="H305" s="29"/>
      <c r="I305" s="10"/>
      <c r="J305" s="10"/>
    </row>
    <row r="306" spans="1:10" ht="18" customHeight="1">
      <c r="A306" s="10">
        <v>14</v>
      </c>
      <c r="B306" s="6" t="s">
        <v>655</v>
      </c>
      <c r="C306" s="493">
        <v>0.28</v>
      </c>
      <c r="D306" s="5"/>
      <c r="E306" s="5"/>
      <c r="F306" s="5"/>
      <c r="G306" s="29"/>
      <c r="H306" s="29"/>
      <c r="I306" s="10"/>
      <c r="J306" s="10"/>
    </row>
    <row r="307" spans="1:10" ht="18" customHeight="1">
      <c r="A307" s="10">
        <v>15</v>
      </c>
      <c r="B307" s="6" t="s">
        <v>603</v>
      </c>
      <c r="C307" s="493">
        <v>10</v>
      </c>
      <c r="D307" s="5">
        <v>10</v>
      </c>
      <c r="E307" s="5">
        <v>10</v>
      </c>
      <c r="F307" s="5">
        <v>10</v>
      </c>
      <c r="G307" s="34"/>
      <c r="H307" s="34"/>
      <c r="I307" s="10"/>
      <c r="J307" s="10"/>
    </row>
    <row r="308" spans="1:10" ht="18" customHeight="1">
      <c r="A308" s="10">
        <v>16</v>
      </c>
      <c r="B308" s="6" t="s">
        <v>638</v>
      </c>
      <c r="C308" s="493">
        <v>10</v>
      </c>
      <c r="D308" s="5">
        <v>10</v>
      </c>
      <c r="E308" s="5">
        <v>10</v>
      </c>
      <c r="F308" s="5">
        <v>10</v>
      </c>
      <c r="G308" s="34"/>
      <c r="H308" s="34"/>
      <c r="I308" s="10"/>
      <c r="J308" s="10"/>
    </row>
    <row r="309" spans="1:10" ht="18" customHeight="1">
      <c r="A309" s="10">
        <v>17</v>
      </c>
      <c r="B309" s="6" t="s">
        <v>88</v>
      </c>
      <c r="C309" s="493">
        <v>58.42</v>
      </c>
      <c r="D309" s="5">
        <v>49.05</v>
      </c>
      <c r="E309" s="5">
        <v>49.23</v>
      </c>
      <c r="F309" s="5">
        <v>32.9</v>
      </c>
      <c r="G309" s="34"/>
      <c r="H309" s="34"/>
      <c r="I309" s="10"/>
      <c r="J309" s="10">
        <v>43</v>
      </c>
    </row>
    <row r="310" spans="1:10" ht="20.25" customHeight="1">
      <c r="A310" s="10">
        <v>18</v>
      </c>
      <c r="B310" s="6" t="s">
        <v>710</v>
      </c>
      <c r="C310" s="493">
        <v>0.01</v>
      </c>
      <c r="D310" s="5">
        <v>0.01</v>
      </c>
      <c r="E310" s="5"/>
      <c r="F310" s="5"/>
      <c r="G310" s="34"/>
      <c r="H310" s="34"/>
      <c r="I310" s="10"/>
      <c r="J310" s="10"/>
    </row>
    <row r="311" spans="1:10" ht="18" customHeight="1">
      <c r="A311" s="10">
        <v>19</v>
      </c>
      <c r="B311" s="6" t="s">
        <v>656</v>
      </c>
      <c r="C311" s="493">
        <v>27.22</v>
      </c>
      <c r="D311" s="5">
        <v>34.24</v>
      </c>
      <c r="E311" s="5">
        <v>34.24</v>
      </c>
      <c r="F311" s="5">
        <v>33.22</v>
      </c>
      <c r="G311" s="29"/>
      <c r="H311" s="8" t="s">
        <v>337</v>
      </c>
      <c r="I311" s="10"/>
      <c r="J311" s="10">
        <v>374</v>
      </c>
    </row>
    <row r="312" spans="1:10" ht="18" customHeight="1">
      <c r="A312" s="10">
        <v>20</v>
      </c>
      <c r="B312" s="6" t="s">
        <v>784</v>
      </c>
      <c r="C312" s="493">
        <v>100</v>
      </c>
      <c r="D312" s="5">
        <v>100</v>
      </c>
      <c r="E312" s="5">
        <v>100</v>
      </c>
      <c r="F312" s="5">
        <v>100</v>
      </c>
      <c r="G312" s="29"/>
      <c r="H312" s="8" t="s">
        <v>337</v>
      </c>
      <c r="I312" s="10"/>
      <c r="J312" s="10">
        <v>449</v>
      </c>
    </row>
    <row r="313" spans="1:10" ht="18" customHeight="1">
      <c r="A313" s="10">
        <v>21</v>
      </c>
      <c r="B313" s="6" t="s">
        <v>96</v>
      </c>
      <c r="C313" s="493">
        <v>10</v>
      </c>
      <c r="D313" s="5">
        <v>10</v>
      </c>
      <c r="E313" s="5"/>
      <c r="F313" s="5"/>
      <c r="G313" s="29"/>
      <c r="H313" s="29"/>
      <c r="I313" s="10"/>
      <c r="J313" s="10"/>
    </row>
    <row r="314" spans="1:10" ht="18" customHeight="1">
      <c r="A314" s="10">
        <v>22</v>
      </c>
      <c r="B314" s="6" t="s">
        <v>859</v>
      </c>
      <c r="C314" s="493"/>
      <c r="D314" s="5">
        <v>22.21</v>
      </c>
      <c r="E314" s="5"/>
      <c r="F314" s="5"/>
      <c r="G314" s="29"/>
      <c r="H314" s="29"/>
      <c r="I314" s="10"/>
      <c r="J314" s="10"/>
    </row>
    <row r="315" spans="1:10" ht="18" customHeight="1">
      <c r="A315" s="10">
        <v>23</v>
      </c>
      <c r="B315" s="6" t="s">
        <v>524</v>
      </c>
      <c r="C315" s="493">
        <v>51</v>
      </c>
      <c r="D315" s="5">
        <v>51</v>
      </c>
      <c r="E315" s="5"/>
      <c r="F315" s="5"/>
      <c r="G315" s="29"/>
      <c r="H315" s="29"/>
      <c r="I315" s="10"/>
      <c r="J315" s="10"/>
    </row>
    <row r="316" spans="1:10" ht="18" customHeight="1">
      <c r="A316" s="10">
        <v>24</v>
      </c>
      <c r="B316" s="6" t="s">
        <v>26</v>
      </c>
      <c r="C316" s="493">
        <v>50</v>
      </c>
      <c r="D316" s="5">
        <v>100</v>
      </c>
      <c r="E316" s="5"/>
      <c r="F316" s="10"/>
      <c r="G316" s="29"/>
      <c r="H316" s="29"/>
      <c r="I316" s="10"/>
      <c r="J316" s="10"/>
    </row>
    <row r="317" spans="1:10" ht="18" customHeight="1">
      <c r="A317" s="10">
        <v>25</v>
      </c>
      <c r="B317" s="6" t="s">
        <v>27</v>
      </c>
      <c r="C317" s="493">
        <v>0.01</v>
      </c>
      <c r="D317" s="5">
        <v>100.01</v>
      </c>
      <c r="E317" s="10"/>
      <c r="F317" s="5"/>
      <c r="G317" s="29"/>
      <c r="H317" s="29"/>
      <c r="I317" s="10"/>
      <c r="J317" s="10"/>
    </row>
    <row r="318" spans="1:10" ht="18" customHeight="1">
      <c r="A318" s="10">
        <v>26</v>
      </c>
      <c r="B318" s="6" t="s">
        <v>786</v>
      </c>
      <c r="C318" s="493">
        <v>0</v>
      </c>
      <c r="D318" s="5">
        <v>416.08</v>
      </c>
      <c r="E318" s="10"/>
      <c r="F318" s="10"/>
      <c r="G318" s="29"/>
      <c r="H318" s="29"/>
      <c r="I318" s="10"/>
      <c r="J318" s="10"/>
    </row>
    <row r="319" spans="1:10" ht="18" customHeight="1">
      <c r="A319" s="10">
        <v>27</v>
      </c>
      <c r="B319" s="6" t="s">
        <v>785</v>
      </c>
      <c r="C319" s="493">
        <v>0</v>
      </c>
      <c r="D319" s="5">
        <v>319.19</v>
      </c>
      <c r="E319" s="10"/>
      <c r="F319" s="10"/>
      <c r="G319" s="29"/>
      <c r="H319" s="29"/>
      <c r="I319" s="10"/>
      <c r="J319" s="10"/>
    </row>
    <row r="320" spans="1:10" ht="18" customHeight="1">
      <c r="A320" s="10">
        <v>28</v>
      </c>
      <c r="B320" s="6" t="s">
        <v>241</v>
      </c>
      <c r="C320" s="493">
        <v>0.01</v>
      </c>
      <c r="D320" s="5">
        <v>0.01</v>
      </c>
      <c r="E320" s="5"/>
      <c r="F320" s="5"/>
      <c r="G320" s="29"/>
      <c r="H320" s="29"/>
      <c r="I320" s="10"/>
      <c r="J320" s="10"/>
    </row>
    <row r="321" spans="1:10" ht="37.5" customHeight="1">
      <c r="A321" s="10">
        <v>29</v>
      </c>
      <c r="B321" s="6" t="s">
        <v>105</v>
      </c>
      <c r="C321" s="493">
        <v>206.18</v>
      </c>
      <c r="D321" s="451">
        <v>428.05</v>
      </c>
      <c r="E321" s="5">
        <v>26.29</v>
      </c>
      <c r="F321" s="5">
        <v>26.29</v>
      </c>
      <c r="G321" s="29"/>
      <c r="H321" s="29"/>
      <c r="I321" s="10"/>
      <c r="J321" s="10">
        <v>10</v>
      </c>
    </row>
    <row r="322" spans="1:10" ht="37.5" customHeight="1">
      <c r="A322" s="10">
        <v>30</v>
      </c>
      <c r="B322" s="6" t="s">
        <v>106</v>
      </c>
      <c r="C322" s="493">
        <v>204.2</v>
      </c>
      <c r="D322" s="451">
        <v>404.34</v>
      </c>
      <c r="E322" s="5">
        <v>75.68</v>
      </c>
      <c r="F322" s="5">
        <v>75.68</v>
      </c>
      <c r="G322" s="29"/>
      <c r="H322" s="29"/>
      <c r="I322" s="10"/>
      <c r="J322" s="10">
        <v>7</v>
      </c>
    </row>
    <row r="323" spans="1:10" ht="37.5" customHeight="1">
      <c r="A323" s="10">
        <v>31</v>
      </c>
      <c r="B323" s="6" t="s">
        <v>107</v>
      </c>
      <c r="C323" s="493">
        <v>424.01</v>
      </c>
      <c r="D323" s="451">
        <v>206.4</v>
      </c>
      <c r="E323" s="5"/>
      <c r="F323" s="5"/>
      <c r="G323" s="29"/>
      <c r="H323" s="29"/>
      <c r="I323" s="10"/>
      <c r="J323" s="10"/>
    </row>
    <row r="324" spans="1:10" ht="37.5" customHeight="1">
      <c r="A324" s="10">
        <v>32</v>
      </c>
      <c r="B324" s="6" t="s">
        <v>657</v>
      </c>
      <c r="C324" s="493">
        <v>0.01</v>
      </c>
      <c r="D324" s="5">
        <v>0.01</v>
      </c>
      <c r="E324" s="5"/>
      <c r="F324" s="10"/>
      <c r="G324" s="29"/>
      <c r="H324" s="29"/>
      <c r="I324" s="10"/>
      <c r="J324" s="10"/>
    </row>
    <row r="325" spans="1:10" ht="21.75" customHeight="1">
      <c r="A325" s="10">
        <v>33</v>
      </c>
      <c r="B325" s="6" t="s">
        <v>279</v>
      </c>
      <c r="C325" s="494">
        <v>100</v>
      </c>
      <c r="D325" s="55">
        <v>100</v>
      </c>
      <c r="E325" s="55">
        <v>150</v>
      </c>
      <c r="F325" s="55">
        <v>139.98</v>
      </c>
      <c r="G325" s="182"/>
      <c r="H325" s="8" t="s">
        <v>337</v>
      </c>
      <c r="I325" s="56"/>
      <c r="J325" s="56">
        <v>49</v>
      </c>
    </row>
    <row r="326" spans="1:10" ht="22.5" customHeight="1">
      <c r="A326" s="10">
        <v>34</v>
      </c>
      <c r="B326" s="79" t="s">
        <v>242</v>
      </c>
      <c r="C326" s="494">
        <v>0.01</v>
      </c>
      <c r="D326" s="55">
        <v>0.01</v>
      </c>
      <c r="E326" s="55"/>
      <c r="F326" s="56"/>
      <c r="G326" s="182"/>
      <c r="H326" s="182"/>
      <c r="I326" s="56"/>
      <c r="J326" s="56"/>
    </row>
    <row r="327" spans="1:10" ht="24" customHeight="1">
      <c r="A327" s="10">
        <v>35</v>
      </c>
      <c r="B327" s="79" t="s">
        <v>97</v>
      </c>
      <c r="C327" s="494">
        <v>244</v>
      </c>
      <c r="D327" s="55">
        <v>244</v>
      </c>
      <c r="E327" s="55">
        <v>4.14</v>
      </c>
      <c r="F327" s="56">
        <v>4.14</v>
      </c>
      <c r="G327" s="182"/>
      <c r="H327" s="182"/>
      <c r="I327" s="56"/>
      <c r="J327" s="56"/>
    </row>
    <row r="328" spans="1:10" ht="21.75" customHeight="1">
      <c r="A328" s="10">
        <v>36</v>
      </c>
      <c r="B328" s="79" t="s">
        <v>847</v>
      </c>
      <c r="C328" s="494">
        <v>129.5</v>
      </c>
      <c r="D328" s="55">
        <v>458.77</v>
      </c>
      <c r="E328" s="55"/>
      <c r="F328" s="56"/>
      <c r="G328" s="182" t="s">
        <v>846</v>
      </c>
      <c r="H328" s="182"/>
      <c r="I328" s="56"/>
      <c r="J328" s="56"/>
    </row>
    <row r="329" spans="1:10" ht="21.75" customHeight="1">
      <c r="A329" s="56">
        <v>37</v>
      </c>
      <c r="B329" s="79" t="s">
        <v>1</v>
      </c>
      <c r="C329" s="494"/>
      <c r="D329" s="55">
        <v>-458.77</v>
      </c>
      <c r="E329" s="55"/>
      <c r="F329" s="56"/>
      <c r="G329" s="182"/>
      <c r="H329" s="182"/>
      <c r="I329" s="56"/>
      <c r="J329" s="56"/>
    </row>
    <row r="330" spans="1:10" ht="19.5" thickBot="1">
      <c r="A330" s="136"/>
      <c r="B330" s="155" t="s">
        <v>476</v>
      </c>
      <c r="C330" s="137">
        <f>SUM(C293:C328)</f>
        <v>3002.120000000001</v>
      </c>
      <c r="D330" s="137">
        <f>SUM(D293:D329)</f>
        <v>4496</v>
      </c>
      <c r="E330" s="137">
        <f>SUM(E293:E328)</f>
        <v>2256.1499999999996</v>
      </c>
      <c r="F330" s="137">
        <f>SUM(F293:F328)</f>
        <v>1862.1200000000003</v>
      </c>
      <c r="G330" s="156"/>
      <c r="H330" s="156"/>
      <c r="I330" s="157"/>
      <c r="J330" s="157"/>
    </row>
    <row r="331" spans="1:10" ht="19.5" thickTop="1">
      <c r="A331" s="154" t="s">
        <v>448</v>
      </c>
      <c r="B331" s="120" t="s">
        <v>525</v>
      </c>
      <c r="C331" s="77"/>
      <c r="D331" s="96"/>
      <c r="E331" s="96"/>
      <c r="F331" s="96"/>
      <c r="G331" s="106"/>
      <c r="H331" s="106"/>
      <c r="I331" s="96"/>
      <c r="J331" s="96"/>
    </row>
    <row r="332" spans="1:10" ht="18.75">
      <c r="A332" s="10">
        <v>1</v>
      </c>
      <c r="B332" s="6" t="s">
        <v>526</v>
      </c>
      <c r="C332" s="26">
        <v>100</v>
      </c>
      <c r="D332" s="5">
        <v>173.76</v>
      </c>
      <c r="E332" s="5">
        <v>173.76</v>
      </c>
      <c r="F332" s="5">
        <v>173.72</v>
      </c>
      <c r="G332" s="8" t="s">
        <v>145</v>
      </c>
      <c r="H332" s="8" t="s">
        <v>337</v>
      </c>
      <c r="I332" s="10"/>
      <c r="J332" s="10">
        <v>3078</v>
      </c>
    </row>
    <row r="333" spans="1:10" ht="18.75">
      <c r="A333" s="10">
        <v>2</v>
      </c>
      <c r="B333" s="6" t="s">
        <v>527</v>
      </c>
      <c r="C333" s="26">
        <v>0.11</v>
      </c>
      <c r="D333" s="5">
        <v>0.11</v>
      </c>
      <c r="E333" s="5">
        <v>0.11</v>
      </c>
      <c r="F333" s="5">
        <v>0.11</v>
      </c>
      <c r="G333" s="29"/>
      <c r="H333" s="29"/>
      <c r="I333" s="10"/>
      <c r="J333" s="10">
        <v>1</v>
      </c>
    </row>
    <row r="334" spans="1:10" ht="19.5" thickBot="1">
      <c r="A334" s="136"/>
      <c r="B334" s="127" t="s">
        <v>528</v>
      </c>
      <c r="C334" s="137">
        <f>SUM(C332:C333)</f>
        <v>100.11</v>
      </c>
      <c r="D334" s="137">
        <f>SUM(D332:D333)</f>
        <v>173.87</v>
      </c>
      <c r="E334" s="137">
        <f>SUM(E332:E333)</f>
        <v>173.87</v>
      </c>
      <c r="F334" s="137">
        <f>SUM(F332:F333)</f>
        <v>173.83</v>
      </c>
      <c r="G334" s="156"/>
      <c r="H334" s="156"/>
      <c r="I334" s="157"/>
      <c r="J334" s="157"/>
    </row>
    <row r="335" spans="1:10" ht="19.5" thickTop="1">
      <c r="A335" s="154" t="s">
        <v>449</v>
      </c>
      <c r="B335" s="242" t="s">
        <v>529</v>
      </c>
      <c r="C335" s="158"/>
      <c r="D335" s="96"/>
      <c r="E335" s="96"/>
      <c r="F335" s="96"/>
      <c r="G335" s="106"/>
      <c r="H335" s="106"/>
      <c r="I335" s="96"/>
      <c r="J335" s="96"/>
    </row>
    <row r="336" spans="1:10" ht="18.75">
      <c r="A336" s="10">
        <v>1</v>
      </c>
      <c r="B336" s="6" t="s">
        <v>530</v>
      </c>
      <c r="C336" s="26">
        <v>1.5</v>
      </c>
      <c r="D336" s="5">
        <v>1.5</v>
      </c>
      <c r="E336" s="60">
        <v>1.5</v>
      </c>
      <c r="F336" s="96">
        <v>1.09</v>
      </c>
      <c r="G336" s="106"/>
      <c r="H336" s="8"/>
      <c r="I336" s="96"/>
      <c r="J336" s="96">
        <v>27</v>
      </c>
    </row>
    <row r="337" spans="1:10" ht="18.75">
      <c r="A337" s="10">
        <v>2</v>
      </c>
      <c r="B337" s="6" t="s">
        <v>531</v>
      </c>
      <c r="C337" s="26">
        <v>175</v>
      </c>
      <c r="D337" s="5">
        <v>186.48</v>
      </c>
      <c r="E337" s="5">
        <v>186.48</v>
      </c>
      <c r="F337" s="5">
        <v>186.41</v>
      </c>
      <c r="G337" s="8" t="s">
        <v>145</v>
      </c>
      <c r="H337" s="8" t="s">
        <v>337</v>
      </c>
      <c r="I337" s="10"/>
      <c r="J337" s="10">
        <v>2485</v>
      </c>
    </row>
    <row r="338" spans="1:10" ht="19.5" thickBot="1">
      <c r="A338" s="136"/>
      <c r="B338" s="155" t="s">
        <v>533</v>
      </c>
      <c r="C338" s="137">
        <f>SUM(C336:C337)</f>
        <v>176.5</v>
      </c>
      <c r="D338" s="137">
        <f>SUM(D336:D337)</f>
        <v>187.98</v>
      </c>
      <c r="E338" s="137">
        <f>SUM(E336:E337)</f>
        <v>187.98</v>
      </c>
      <c r="F338" s="137">
        <f>SUM(F336:F337)</f>
        <v>187.5</v>
      </c>
      <c r="G338" s="156"/>
      <c r="H338" s="156"/>
      <c r="I338" s="157"/>
      <c r="J338" s="157"/>
    </row>
    <row r="339" spans="1:10" ht="19.5" thickTop="1">
      <c r="A339" s="154" t="s">
        <v>450</v>
      </c>
      <c r="B339" s="250" t="s">
        <v>227</v>
      </c>
      <c r="C339" s="158"/>
      <c r="D339" s="96"/>
      <c r="E339" s="96"/>
      <c r="F339" s="96"/>
      <c r="G339" s="106"/>
      <c r="H339" s="106"/>
      <c r="I339" s="96"/>
      <c r="J339" s="96"/>
    </row>
    <row r="340" spans="1:10" ht="18.75">
      <c r="A340" s="10">
        <v>1</v>
      </c>
      <c r="B340" s="6" t="s">
        <v>534</v>
      </c>
      <c r="C340" s="26">
        <v>175</v>
      </c>
      <c r="D340" s="5">
        <v>520.76</v>
      </c>
      <c r="E340" s="5">
        <v>518.26</v>
      </c>
      <c r="F340" s="5">
        <v>517.85</v>
      </c>
      <c r="G340" s="8" t="s">
        <v>399</v>
      </c>
      <c r="H340" s="8" t="s">
        <v>337</v>
      </c>
      <c r="I340" s="10"/>
      <c r="J340" s="10">
        <v>4766</v>
      </c>
    </row>
    <row r="341" spans="1:10" ht="18.75">
      <c r="A341" s="10">
        <v>2</v>
      </c>
      <c r="B341" s="2" t="s">
        <v>535</v>
      </c>
      <c r="C341" s="26">
        <v>295</v>
      </c>
      <c r="D341" s="5">
        <v>191</v>
      </c>
      <c r="E341" s="5">
        <v>191</v>
      </c>
      <c r="F341" s="5">
        <v>188.8</v>
      </c>
      <c r="G341" s="29"/>
      <c r="H341" s="8" t="s">
        <v>337</v>
      </c>
      <c r="I341" s="10"/>
      <c r="J341" s="10">
        <v>10182</v>
      </c>
    </row>
    <row r="342" spans="1:10" ht="18.75">
      <c r="A342" s="10">
        <v>3</v>
      </c>
      <c r="B342" s="6" t="s">
        <v>468</v>
      </c>
      <c r="C342" s="26">
        <v>19</v>
      </c>
      <c r="D342" s="5">
        <v>5</v>
      </c>
      <c r="E342" s="5">
        <v>5</v>
      </c>
      <c r="F342" s="5">
        <v>5</v>
      </c>
      <c r="G342" s="29"/>
      <c r="H342" s="8"/>
      <c r="I342" s="10"/>
      <c r="J342" s="10"/>
    </row>
    <row r="343" spans="1:10" ht="18.75">
      <c r="A343" s="389"/>
      <c r="B343" s="390" t="s">
        <v>228</v>
      </c>
      <c r="C343" s="391">
        <f>SUM(C340:C342)</f>
        <v>489</v>
      </c>
      <c r="D343" s="391">
        <f>SUM(D340:D342)</f>
        <v>716.76</v>
      </c>
      <c r="E343" s="391">
        <f>SUM(E340:E342)</f>
        <v>714.26</v>
      </c>
      <c r="F343" s="391">
        <f>SUM(F340:F342)</f>
        <v>711.6500000000001</v>
      </c>
      <c r="G343" s="392"/>
      <c r="H343" s="392"/>
      <c r="I343" s="389"/>
      <c r="J343" s="389"/>
    </row>
    <row r="344" spans="1:10" ht="19.5" thickBot="1">
      <c r="A344" s="159"/>
      <c r="B344" s="127" t="s">
        <v>229</v>
      </c>
      <c r="C344" s="160">
        <f>SUM(C330,C334,C338,C343)</f>
        <v>3767.730000000001</v>
      </c>
      <c r="D344" s="160">
        <f>SUM(D330,D334,D338,D343)</f>
        <v>5574.61</v>
      </c>
      <c r="E344" s="160">
        <f>SUM(E330,E334,E338,E343)</f>
        <v>3332.2599999999993</v>
      </c>
      <c r="F344" s="160">
        <f>SUM(F330,F334,F338,F343)</f>
        <v>2935.1000000000004</v>
      </c>
      <c r="G344" s="146"/>
      <c r="H344" s="146"/>
      <c r="I344" s="136"/>
      <c r="J344" s="136"/>
    </row>
    <row r="345" spans="1:10" ht="19.5" thickTop="1">
      <c r="A345" s="106"/>
      <c r="B345" s="585" t="s">
        <v>695</v>
      </c>
      <c r="C345" s="586"/>
      <c r="D345" s="106"/>
      <c r="E345" s="106"/>
      <c r="F345" s="106"/>
      <c r="G345" s="106"/>
      <c r="H345" s="106"/>
      <c r="I345" s="96"/>
      <c r="J345" s="96"/>
    </row>
    <row r="346" spans="1:10" ht="37.5">
      <c r="A346" s="10">
        <v>1</v>
      </c>
      <c r="B346" s="2" t="s">
        <v>874</v>
      </c>
      <c r="C346" s="451">
        <v>271</v>
      </c>
      <c r="D346" s="5">
        <v>265.68</v>
      </c>
      <c r="E346" s="5">
        <v>265.55</v>
      </c>
      <c r="F346" s="5">
        <v>211.35</v>
      </c>
      <c r="G346" s="6" t="s">
        <v>312</v>
      </c>
      <c r="H346" s="8" t="s">
        <v>337</v>
      </c>
      <c r="I346" s="10">
        <v>7</v>
      </c>
      <c r="J346" s="10">
        <v>7</v>
      </c>
    </row>
    <row r="347" spans="1:10" ht="36" customHeight="1">
      <c r="A347" s="10">
        <v>2</v>
      </c>
      <c r="B347" s="6" t="s">
        <v>875</v>
      </c>
      <c r="C347" s="451">
        <v>284.09</v>
      </c>
      <c r="D347" s="5">
        <v>784.47</v>
      </c>
      <c r="E347" s="5">
        <v>784.47</v>
      </c>
      <c r="F347" s="5">
        <v>398.74</v>
      </c>
      <c r="G347" s="6" t="s">
        <v>602</v>
      </c>
      <c r="H347" s="8" t="s">
        <v>337</v>
      </c>
      <c r="I347" s="573">
        <v>336</v>
      </c>
      <c r="J347" s="10">
        <v>336</v>
      </c>
    </row>
    <row r="348" spans="1:10" ht="25.5" customHeight="1">
      <c r="A348" s="10">
        <v>3</v>
      </c>
      <c r="B348" s="6" t="s">
        <v>794</v>
      </c>
      <c r="C348" s="451">
        <v>50</v>
      </c>
      <c r="D348" s="5"/>
      <c r="E348" s="5"/>
      <c r="F348" s="5"/>
      <c r="G348" s="6" t="s">
        <v>66</v>
      </c>
      <c r="H348" s="8" t="s">
        <v>337</v>
      </c>
      <c r="I348" s="574"/>
      <c r="J348" s="10">
        <v>13</v>
      </c>
    </row>
    <row r="349" spans="1:10" ht="37.5">
      <c r="A349" s="10">
        <v>4</v>
      </c>
      <c r="B349" s="6" t="s">
        <v>795</v>
      </c>
      <c r="C349" s="451">
        <v>100</v>
      </c>
      <c r="D349" s="5">
        <v>60</v>
      </c>
      <c r="E349" s="5">
        <v>60</v>
      </c>
      <c r="F349" s="5">
        <v>123.81</v>
      </c>
      <c r="G349" s="6" t="s">
        <v>310</v>
      </c>
      <c r="H349" s="8" t="s">
        <v>337</v>
      </c>
      <c r="I349" s="10">
        <v>6720</v>
      </c>
      <c r="J349" s="10">
        <v>3944</v>
      </c>
    </row>
    <row r="350" spans="1:10" ht="18.75">
      <c r="A350" s="10"/>
      <c r="B350" s="2"/>
      <c r="C350" s="451"/>
      <c r="D350" s="5"/>
      <c r="E350" s="5"/>
      <c r="F350" s="5"/>
      <c r="G350" s="2" t="s">
        <v>601</v>
      </c>
      <c r="H350" s="8" t="s">
        <v>337</v>
      </c>
      <c r="I350" s="10">
        <v>13440</v>
      </c>
      <c r="J350" s="10">
        <v>9494</v>
      </c>
    </row>
    <row r="351" spans="1:10" ht="18.75">
      <c r="A351" s="34"/>
      <c r="B351" s="34"/>
      <c r="C351" s="34"/>
      <c r="D351" s="34"/>
      <c r="E351" s="34"/>
      <c r="F351" s="34"/>
      <c r="G351" s="2" t="s">
        <v>563</v>
      </c>
      <c r="H351" s="8" t="s">
        <v>337</v>
      </c>
      <c r="I351" s="10">
        <v>13440</v>
      </c>
      <c r="J351" s="10">
        <v>8867</v>
      </c>
    </row>
    <row r="352" spans="1:10" ht="18.75">
      <c r="A352" s="34"/>
      <c r="B352" s="34"/>
      <c r="C352" s="34"/>
      <c r="D352" s="34"/>
      <c r="E352" s="34"/>
      <c r="F352" s="34"/>
      <c r="G352" s="2" t="s">
        <v>313</v>
      </c>
      <c r="H352" s="8" t="s">
        <v>337</v>
      </c>
      <c r="I352" s="10">
        <v>1008</v>
      </c>
      <c r="J352" s="10">
        <v>917</v>
      </c>
    </row>
    <row r="353" spans="1:10" ht="19.5" thickBot="1">
      <c r="A353" s="141"/>
      <c r="B353" s="339" t="s">
        <v>446</v>
      </c>
      <c r="C353" s="128">
        <f>SUM(C346:C352)</f>
        <v>705.0899999999999</v>
      </c>
      <c r="D353" s="128">
        <f>SUM(D346:D352)</f>
        <v>1110.15</v>
      </c>
      <c r="E353" s="128">
        <f>SUM(E346:E352)</f>
        <v>1110.02</v>
      </c>
      <c r="F353" s="128">
        <f>SUM(F346:F352)</f>
        <v>733.9000000000001</v>
      </c>
      <c r="G353" s="508"/>
      <c r="H353" s="196"/>
      <c r="I353" s="289"/>
      <c r="J353" s="289"/>
    </row>
    <row r="354" spans="1:10" ht="21" thickTop="1">
      <c r="A354" s="119"/>
      <c r="B354" s="240" t="s">
        <v>696</v>
      </c>
      <c r="C354" s="108"/>
      <c r="D354" s="108"/>
      <c r="E354" s="108"/>
      <c r="F354" s="108"/>
      <c r="G354" s="34"/>
      <c r="H354" s="4"/>
      <c r="I354" s="10"/>
      <c r="J354" s="10"/>
    </row>
    <row r="355" spans="1:10" ht="20.25">
      <c r="A355" s="94">
        <v>1</v>
      </c>
      <c r="B355" s="456" t="s">
        <v>91</v>
      </c>
      <c r="C355" s="5">
        <v>0.08</v>
      </c>
      <c r="D355" s="7"/>
      <c r="E355" s="7"/>
      <c r="F355" s="7"/>
      <c r="G355" s="34"/>
      <c r="H355" s="4"/>
      <c r="I355" s="10"/>
      <c r="J355" s="10"/>
    </row>
    <row r="356" spans="1:10" ht="20.25">
      <c r="A356" s="94">
        <v>2</v>
      </c>
      <c r="B356" s="456" t="s">
        <v>89</v>
      </c>
      <c r="C356" s="5">
        <v>0.04</v>
      </c>
      <c r="D356" s="7"/>
      <c r="E356" s="7"/>
      <c r="F356" s="7"/>
      <c r="G356" s="34"/>
      <c r="H356" s="4"/>
      <c r="I356" s="10"/>
      <c r="J356" s="10"/>
    </row>
    <row r="357" spans="1:10" ht="22.5" customHeight="1">
      <c r="A357" s="94">
        <v>3</v>
      </c>
      <c r="B357" s="456" t="s">
        <v>90</v>
      </c>
      <c r="C357" s="5">
        <v>0.08</v>
      </c>
      <c r="D357" s="7"/>
      <c r="E357" s="7"/>
      <c r="F357" s="7"/>
      <c r="G357" s="34"/>
      <c r="H357" s="4"/>
      <c r="I357" s="10"/>
      <c r="J357" s="10"/>
    </row>
    <row r="358" spans="1:10" ht="36.75" customHeight="1">
      <c r="A358" s="94">
        <v>4</v>
      </c>
      <c r="B358" s="1" t="s">
        <v>810</v>
      </c>
      <c r="C358" s="5">
        <v>93</v>
      </c>
      <c r="D358" s="5">
        <v>1000.73</v>
      </c>
      <c r="E358" s="5">
        <v>30.86</v>
      </c>
      <c r="F358" s="5">
        <v>30.86</v>
      </c>
      <c r="G358" s="1" t="s">
        <v>2</v>
      </c>
      <c r="H358" s="4" t="s">
        <v>337</v>
      </c>
      <c r="I358" s="8">
        <v>10</v>
      </c>
      <c r="J358" s="10">
        <v>1</v>
      </c>
    </row>
    <row r="359" spans="1:10" ht="37.5">
      <c r="A359" s="94">
        <v>5</v>
      </c>
      <c r="B359" s="6" t="s">
        <v>893</v>
      </c>
      <c r="C359" s="60">
        <v>45.01</v>
      </c>
      <c r="D359" s="5">
        <v>42.52</v>
      </c>
      <c r="E359" s="5">
        <v>42.31</v>
      </c>
      <c r="F359" s="5">
        <v>25.02</v>
      </c>
      <c r="G359" s="6" t="s">
        <v>0</v>
      </c>
      <c r="H359" s="4" t="s">
        <v>337</v>
      </c>
      <c r="I359" s="8">
        <v>3</v>
      </c>
      <c r="J359" s="10">
        <v>0</v>
      </c>
    </row>
    <row r="360" spans="1:10" ht="37.5">
      <c r="A360" s="94">
        <v>6</v>
      </c>
      <c r="B360" s="6" t="s">
        <v>812</v>
      </c>
      <c r="C360" s="450"/>
      <c r="D360" s="5"/>
      <c r="E360" s="5">
        <v>13.75</v>
      </c>
      <c r="F360" s="5">
        <v>5.52</v>
      </c>
      <c r="G360" s="461"/>
      <c r="H360" s="95"/>
      <c r="I360" s="95"/>
      <c r="J360" s="10"/>
    </row>
    <row r="361" spans="1:10" ht="18.75">
      <c r="A361" s="331"/>
      <c r="B361" s="102" t="s">
        <v>269</v>
      </c>
      <c r="C361" s="310">
        <f>SUM(C355:C360)</f>
        <v>138.21</v>
      </c>
      <c r="D361" s="310">
        <f>SUM(D355:D360)</f>
        <v>1043.25</v>
      </c>
      <c r="E361" s="310">
        <f>SUM(E355:E360)</f>
        <v>86.92</v>
      </c>
      <c r="F361" s="310">
        <f>SUM(F355:F360)</f>
        <v>61.39999999999999</v>
      </c>
      <c r="G361" s="206"/>
      <c r="H361" s="101"/>
      <c r="I361" s="204"/>
      <c r="J361" s="204"/>
    </row>
    <row r="362" spans="1:10" ht="18.75">
      <c r="A362" s="331"/>
      <c r="B362" s="102" t="s">
        <v>807</v>
      </c>
      <c r="C362" s="310">
        <v>4461</v>
      </c>
      <c r="D362" s="310"/>
      <c r="E362" s="310"/>
      <c r="F362" s="310"/>
      <c r="G362" s="206"/>
      <c r="H362" s="101"/>
      <c r="I362" s="204"/>
      <c r="J362" s="204"/>
    </row>
    <row r="363" spans="1:10" ht="18.75">
      <c r="A363" s="488"/>
      <c r="B363" s="487" t="s">
        <v>298</v>
      </c>
      <c r="C363" s="489">
        <f>SUM(C118,C139,C144,C163,C186,C196,C202,C205,C209,C231,C237,C244,C248,C270,C275,C286,C290,,C344,C353,C361,C362)</f>
        <v>21580.7</v>
      </c>
      <c r="D363" s="489">
        <f>SUM(D118,D139,D144,D163,D186,D196,D202,D205,D209,D231,D237,D244,D248,D270,D275,D286,D290,,D344,D353,D361,D362)</f>
        <v>20077.04</v>
      </c>
      <c r="E363" s="489">
        <f>SUM(E118,E139,E144,E163,E186,E196,E202,E205,E209,E231,E237,E244,E248,E270,E275,E286,E290,,E344,E353,E361,E362)</f>
        <v>13519.589999999998</v>
      </c>
      <c r="F363" s="489">
        <f>SUM(F118,F139,F144,F163,F186,F196,F202,F205,F209,F231,F237,F244,F248,F270,F275,F286,F290,,F344,F353,F361,F362)</f>
        <v>11448.75</v>
      </c>
      <c r="G363" s="488"/>
      <c r="H363" s="488"/>
      <c r="I363" s="490"/>
      <c r="J363" s="490"/>
    </row>
    <row r="364" spans="9:10" ht="18">
      <c r="I364" s="75"/>
      <c r="J364" s="75"/>
    </row>
    <row r="365" spans="9:10" ht="18">
      <c r="I365" s="75"/>
      <c r="J365" s="75"/>
    </row>
    <row r="366" spans="9:10" ht="18">
      <c r="I366" s="75"/>
      <c r="J366" s="75"/>
    </row>
    <row r="367" spans="9:10" ht="18">
      <c r="I367" s="75"/>
      <c r="J367" s="75"/>
    </row>
    <row r="368" spans="9:10" ht="18">
      <c r="I368" s="75"/>
      <c r="J368" s="75"/>
    </row>
    <row r="369" spans="9:10" ht="18">
      <c r="I369" s="75"/>
      <c r="J369" s="75"/>
    </row>
    <row r="370" spans="9:10" ht="18">
      <c r="I370" s="75"/>
      <c r="J370" s="75"/>
    </row>
    <row r="371" spans="9:10" ht="18">
      <c r="I371" s="75"/>
      <c r="J371" s="75"/>
    </row>
    <row r="372" spans="9:10" ht="18">
      <c r="I372" s="75"/>
      <c r="J372" s="75"/>
    </row>
    <row r="373" spans="9:10" ht="18">
      <c r="I373" s="75"/>
      <c r="J373" s="75"/>
    </row>
    <row r="374" spans="9:10" ht="18">
      <c r="I374" s="75"/>
      <c r="J374" s="75"/>
    </row>
    <row r="375" spans="9:10" ht="18">
      <c r="I375" s="75"/>
      <c r="J375" s="75"/>
    </row>
    <row r="376" spans="9:10" ht="18">
      <c r="I376" s="75"/>
      <c r="J376" s="75"/>
    </row>
    <row r="377" spans="9:10" ht="18">
      <c r="I377" s="75"/>
      <c r="J377" s="75"/>
    </row>
    <row r="378" spans="9:10" ht="18">
      <c r="I378" s="75"/>
      <c r="J378" s="75"/>
    </row>
    <row r="379" spans="9:10" ht="18">
      <c r="I379" s="75"/>
      <c r="J379" s="75"/>
    </row>
    <row r="380" spans="9:10" ht="18">
      <c r="I380" s="75"/>
      <c r="J380" s="75"/>
    </row>
  </sheetData>
  <sheetProtection/>
  <mergeCells count="48">
    <mergeCell ref="G267:J267"/>
    <mergeCell ref="G268:J268"/>
    <mergeCell ref="A150:A151"/>
    <mergeCell ref="B345:C345"/>
    <mergeCell ref="C239:C243"/>
    <mergeCell ref="C198:C200"/>
    <mergeCell ref="C174:C180"/>
    <mergeCell ref="B150:B151"/>
    <mergeCell ref="C223:C224"/>
    <mergeCell ref="C219:C220"/>
    <mergeCell ref="E150:E151"/>
    <mergeCell ref="G216:J216"/>
    <mergeCell ref="G211:J211"/>
    <mergeCell ref="F150:F151"/>
    <mergeCell ref="D239:D243"/>
    <mergeCell ref="E239:E243"/>
    <mergeCell ref="F239:F243"/>
    <mergeCell ref="G217:J219"/>
    <mergeCell ref="B31:B32"/>
    <mergeCell ref="D90:D92"/>
    <mergeCell ref="A90:A92"/>
    <mergeCell ref="E90:E92"/>
    <mergeCell ref="B90:B92"/>
    <mergeCell ref="C90:C92"/>
    <mergeCell ref="A31:A32"/>
    <mergeCell ref="C31:C32"/>
    <mergeCell ref="D31:D32"/>
    <mergeCell ref="E31:E32"/>
    <mergeCell ref="I347:I348"/>
    <mergeCell ref="G212:J212"/>
    <mergeCell ref="A2:B2"/>
    <mergeCell ref="C3:F3"/>
    <mergeCell ref="F18:F19"/>
    <mergeCell ref="F31:F32"/>
    <mergeCell ref="C165:C172"/>
    <mergeCell ref="D150:D151"/>
    <mergeCell ref="C147:C151"/>
    <mergeCell ref="F90:F92"/>
    <mergeCell ref="E18:E19"/>
    <mergeCell ref="A1:J1"/>
    <mergeCell ref="G3:J3"/>
    <mergeCell ref="H2:J2"/>
    <mergeCell ref="A3:A4"/>
    <mergeCell ref="B3:B4"/>
    <mergeCell ref="D18:D19"/>
    <mergeCell ref="C18:C19"/>
    <mergeCell ref="B18:B19"/>
    <mergeCell ref="A18:A19"/>
  </mergeCells>
  <hyperlinks>
    <hyperlink ref="H86" r:id="rId1" display="yh-@fnu"/>
  </hyperlinks>
  <printOptions/>
  <pageMargins left="0.29" right="0.118110236220472" top="0.393700787401575" bottom="0.18" header="0" footer="0.26"/>
  <pageSetup horizontalDpi="600" verticalDpi="600" orientation="landscape" paperSize="9" r:id="rId2"/>
  <headerFooter alignWithMargins="0">
    <oddFooter>&amp;CPage &amp;P&amp;R&amp;A</oddFooter>
  </headerFooter>
  <rowBreaks count="22" manualBreakCount="22">
    <brk id="14" max="9" man="1"/>
    <brk id="29" max="9" man="1"/>
    <brk id="48" max="9" man="1"/>
    <brk id="69" max="9" man="1"/>
    <brk id="83" max="9" man="1"/>
    <brk id="96" max="9" man="1"/>
    <brk id="107" max="9" man="1"/>
    <brk id="118" max="9" man="1"/>
    <brk id="139" max="9" man="1"/>
    <brk id="152" max="9" man="1"/>
    <brk id="163" max="9" man="1"/>
    <brk id="181" max="9" man="1"/>
    <brk id="202" max="9" man="1"/>
    <brk id="213" max="9" man="1"/>
    <brk id="231" max="9" man="1"/>
    <brk id="248" max="9" man="1"/>
    <brk id="270" max="9" man="1"/>
    <brk id="290" max="9" man="1"/>
    <brk id="307" max="9" man="1"/>
    <brk id="323" max="9" man="1"/>
    <brk id="344" max="9" man="1"/>
    <brk id="3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Acer...Apsle</dc:creator>
  <cp:keywords/>
  <dc:description/>
  <cp:lastModifiedBy>hp</cp:lastModifiedBy>
  <cp:lastPrinted>2011-04-27T05:23:50Z</cp:lastPrinted>
  <dcterms:created xsi:type="dcterms:W3CDTF">2004-10-07T19:05:02Z</dcterms:created>
  <dcterms:modified xsi:type="dcterms:W3CDTF">2014-02-05T07:09:27Z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